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5" yWindow="360" windowWidth="15315" windowHeight="7770" tabRatio="981" activeTab="3"/>
  </bookViews>
  <sheets>
    <sheet name="ФОТ 111" sheetId="37" r:id="rId1"/>
    <sheet name="ФОТ (119)" sheetId="21" r:id="rId2"/>
    <sheet name="Зем. и имущ. налоги (851)" sheetId="25" r:id="rId3"/>
    <sheet name="Закупки (241,242,243,244)" sheetId="24" r:id="rId4"/>
    <sheet name="Лист1" sheetId="38" r:id="rId5"/>
  </sheets>
  <definedNames>
    <definedName name="_xlnm.Print_Area" localSheetId="3">'Закупки (241,242,243,244)'!$A$1:$BA$288</definedName>
    <definedName name="_xlnm.Print_Area" localSheetId="2">'Зем. и имущ. налоги (851)'!$A$1:$BA$146</definedName>
    <definedName name="_xlnm.Print_Area" localSheetId="1">'ФОТ (119)'!$A$1:$AZ$51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94" i="24" l="1"/>
  <c r="AG194" i="24"/>
  <c r="AC194" i="24"/>
  <c r="AN114" i="24"/>
  <c r="AR114" i="24"/>
  <c r="AJ114" i="24"/>
  <c r="AW160" i="37"/>
  <c r="AW123" i="37"/>
  <c r="AW86" i="37"/>
  <c r="AQ160" i="37"/>
  <c r="AF153" i="37"/>
  <c r="AF152" i="37"/>
  <c r="AF151" i="37"/>
  <c r="AF149" i="37"/>
  <c r="AF116" i="37"/>
  <c r="AF115" i="37"/>
  <c r="AF114" i="37"/>
  <c r="AF112" i="37"/>
  <c r="AF77" i="37"/>
  <c r="AF78" i="37"/>
  <c r="AF79" i="37"/>
  <c r="AF75" i="37"/>
  <c r="G182" i="24" l="1"/>
  <c r="I182" i="24"/>
  <c r="E182" i="24"/>
  <c r="I158" i="24"/>
  <c r="G158" i="24"/>
  <c r="E226" i="24"/>
  <c r="AR110" i="24"/>
  <c r="AN110" i="24"/>
  <c r="AJ110" i="24"/>
  <c r="AE71" i="25" l="1"/>
  <c r="J71" i="25"/>
  <c r="F71" i="25"/>
  <c r="AK28" i="25"/>
  <c r="AS28" i="25"/>
  <c r="AK31" i="25"/>
  <c r="AS31" i="25"/>
  <c r="AL43" i="21"/>
  <c r="AG43" i="21"/>
  <c r="AV43" i="21" s="1"/>
  <c r="AB43" i="21"/>
  <c r="AQ43" i="21" s="1"/>
  <c r="W43" i="21"/>
  <c r="AV28" i="21"/>
  <c r="AQ28" i="21"/>
  <c r="AL28" i="21"/>
  <c r="AV48" i="21" l="1"/>
  <c r="AQ48" i="21"/>
  <c r="AR124" i="24"/>
  <c r="AN124" i="24"/>
  <c r="AJ124" i="24"/>
  <c r="AR90" i="24" l="1"/>
  <c r="AN100" i="24"/>
  <c r="F70" i="25" l="1"/>
  <c r="J70" i="25" s="1"/>
  <c r="U70" i="25" s="1"/>
  <c r="AE69" i="25"/>
  <c r="U69" i="25"/>
  <c r="J68" i="25"/>
  <c r="U68" i="25" s="1"/>
  <c r="AE68" i="25" s="1"/>
  <c r="F60" i="25"/>
  <c r="J60" i="25" s="1"/>
  <c r="U60" i="25" s="1"/>
  <c r="U59" i="25"/>
  <c r="AE59" i="25" s="1"/>
  <c r="J58" i="25"/>
  <c r="U58" i="25" s="1"/>
  <c r="AE58" i="25" s="1"/>
  <c r="AE50" i="25"/>
  <c r="AS39" i="25"/>
  <c r="AK39" i="25"/>
  <c r="AC39" i="25"/>
  <c r="W24" i="21"/>
  <c r="AE70" i="25" l="1"/>
  <c r="AW70" i="25" s="1"/>
  <c r="AW68" i="25"/>
  <c r="AE60" i="25"/>
  <c r="AW60" i="25" s="1"/>
  <c r="AW58" i="25"/>
  <c r="AC40" i="37"/>
  <c r="AY28" i="37"/>
  <c r="AY40" i="37" s="1"/>
  <c r="AQ28" i="37"/>
  <c r="AQ40" i="37" s="1"/>
  <c r="AC13" i="37"/>
  <c r="N199" i="37" l="1"/>
  <c r="I226" i="24" l="1"/>
  <c r="G190" i="24" l="1"/>
  <c r="I190" i="24"/>
  <c r="G180" i="24"/>
  <c r="I180" i="24"/>
  <c r="E178" i="24"/>
  <c r="E160" i="24"/>
  <c r="E158" i="24"/>
  <c r="G154" i="24"/>
  <c r="I154" i="24"/>
  <c r="E154" i="24"/>
  <c r="G150" i="24"/>
  <c r="I150" i="24"/>
  <c r="E150" i="24"/>
  <c r="AE184" i="24"/>
  <c r="AG184" i="24"/>
  <c r="AR108" i="24"/>
  <c r="AN108" i="24"/>
  <c r="AJ54" i="24"/>
  <c r="AJ62" i="24" l="1"/>
  <c r="AN62" i="24"/>
  <c r="AR62" i="24"/>
  <c r="AW93" i="25"/>
  <c r="AW92" i="25"/>
  <c r="AK41" i="25"/>
  <c r="AS41" i="25"/>
  <c r="AC41" i="25"/>
  <c r="AE61" i="25"/>
  <c r="J61" i="25"/>
  <c r="J49" i="25"/>
  <c r="F51" i="25"/>
  <c r="J51" i="25" s="1"/>
  <c r="U61" i="25" l="1"/>
  <c r="F61" i="25"/>
  <c r="BC135" i="37" l="1"/>
  <c r="BC136" i="37"/>
  <c r="BC137" i="37"/>
  <c r="BC138" i="37"/>
  <c r="BC139" i="37"/>
  <c r="BC140" i="37"/>
  <c r="BC141" i="37"/>
  <c r="BC142" i="37"/>
  <c r="BC143" i="37"/>
  <c r="BC144" i="37"/>
  <c r="BC145" i="37"/>
  <c r="BC146" i="37"/>
  <c r="BC147" i="37"/>
  <c r="BC148" i="37"/>
  <c r="BC149" i="37"/>
  <c r="BC150" i="37"/>
  <c r="BC151" i="37"/>
  <c r="BC152" i="37"/>
  <c r="BC153" i="37"/>
  <c r="BC154" i="37"/>
  <c r="BC155" i="37"/>
  <c r="BC156" i="37"/>
  <c r="BC157" i="37"/>
  <c r="BC158" i="37"/>
  <c r="BC159" i="37"/>
  <c r="V160" i="37"/>
  <c r="Y160" i="37"/>
  <c r="Z160" i="37"/>
  <c r="AF160" i="37"/>
  <c r="AK160" i="37"/>
  <c r="AQ123" i="37"/>
  <c r="AK123" i="37"/>
  <c r="AF123" i="37"/>
  <c r="Z123" i="37"/>
  <c r="Y123" i="37"/>
  <c r="V123" i="37"/>
  <c r="BC122" i="37"/>
  <c r="BC121" i="37"/>
  <c r="BC120" i="37"/>
  <c r="BC119" i="37"/>
  <c r="BC118" i="37"/>
  <c r="BC117" i="37"/>
  <c r="BC116" i="37"/>
  <c r="BC115" i="37"/>
  <c r="BC114" i="37"/>
  <c r="BC113" i="37"/>
  <c r="BC112" i="37"/>
  <c r="BC111" i="37"/>
  <c r="BC110" i="37"/>
  <c r="BC109" i="37"/>
  <c r="BC108" i="37"/>
  <c r="BC107" i="37"/>
  <c r="BC106" i="37"/>
  <c r="BC105" i="37"/>
  <c r="BC104" i="37"/>
  <c r="BC103" i="37"/>
  <c r="BC102" i="37"/>
  <c r="BC101" i="37"/>
  <c r="BC100" i="37"/>
  <c r="BC99" i="37"/>
  <c r="BC98" i="37"/>
  <c r="W172" i="37"/>
  <c r="AQ86" i="37"/>
  <c r="BC160" i="37" l="1"/>
  <c r="BC123" i="37"/>
  <c r="AC184" i="24" l="1"/>
  <c r="E148" i="24"/>
  <c r="I172" i="24"/>
  <c r="E188" i="24"/>
  <c r="E180" i="24"/>
  <c r="E176" i="24"/>
  <c r="G174" i="24"/>
  <c r="I174" i="24"/>
  <c r="E174" i="24"/>
  <c r="E172" i="24"/>
  <c r="G162" i="24"/>
  <c r="I162" i="24"/>
  <c r="E162" i="24"/>
  <c r="G156" i="24"/>
  <c r="I156" i="24"/>
  <c r="E156" i="24"/>
  <c r="AC170" i="24"/>
  <c r="E170" i="24"/>
  <c r="AJ94" i="24"/>
  <c r="AN65" i="24"/>
  <c r="AR65" i="24"/>
  <c r="AJ65" i="24"/>
  <c r="AK79" i="25" l="1"/>
  <c r="AC168" i="24" l="1"/>
  <c r="AJ84" i="24"/>
  <c r="E190" i="24" l="1"/>
  <c r="E186" i="24"/>
  <c r="G148" i="24" l="1"/>
  <c r="I148" i="24"/>
  <c r="G146" i="24"/>
  <c r="I146" i="24"/>
  <c r="E146" i="24"/>
  <c r="G144" i="24"/>
  <c r="I144" i="24"/>
  <c r="E144" i="24"/>
  <c r="AN34" i="24"/>
  <c r="AJ108" i="24"/>
  <c r="AR34" i="24"/>
  <c r="AN132" i="24" l="1"/>
  <c r="AR132" i="24"/>
  <c r="AJ132" i="24"/>
  <c r="AN128" i="24"/>
  <c r="AR128" i="24"/>
  <c r="AJ128" i="24"/>
  <c r="AN122" i="24"/>
  <c r="AR122" i="24"/>
  <c r="AJ122" i="24"/>
  <c r="AR100" i="24"/>
  <c r="AJ100" i="24"/>
  <c r="AJ118" i="24" l="1"/>
  <c r="AR104" i="24"/>
  <c r="AJ90" i="24"/>
  <c r="AN98" i="24"/>
  <c r="AR98" i="24"/>
  <c r="AJ98" i="24"/>
  <c r="AN90" i="24"/>
  <c r="AN94" i="24"/>
  <c r="AR94" i="24"/>
  <c r="AN104" i="24"/>
  <c r="AJ104" i="24"/>
  <c r="AJ86" i="24"/>
  <c r="AJ82" i="24"/>
  <c r="AR78" i="24"/>
  <c r="AN78" i="24"/>
  <c r="AJ78" i="24"/>
  <c r="AN74" i="24"/>
  <c r="AR74" i="24"/>
  <c r="AJ74" i="24"/>
  <c r="AN70" i="24"/>
  <c r="AR70" i="24"/>
  <c r="AJ70" i="24"/>
  <c r="AN58" i="24"/>
  <c r="AR58" i="24"/>
  <c r="AJ58" i="24"/>
  <c r="AR54" i="24"/>
  <c r="AN54" i="24"/>
  <c r="AR50" i="24"/>
  <c r="AN50" i="24"/>
  <c r="AJ50" i="24"/>
  <c r="AN46" i="24"/>
  <c r="AR46" i="24"/>
  <c r="AJ46" i="24"/>
  <c r="AJ34" i="24"/>
  <c r="AN42" i="24"/>
  <c r="AR42" i="24"/>
  <c r="AJ42" i="24"/>
  <c r="P131" i="25"/>
  <c r="AG128" i="25"/>
  <c r="AG131" i="25" s="1"/>
  <c r="P112" i="25"/>
  <c r="AG109" i="25"/>
  <c r="AG112" i="25" s="1"/>
  <c r="AK82" i="25"/>
  <c r="AS79" i="25"/>
  <c r="AS82" i="25" s="1"/>
  <c r="AG92" i="25"/>
  <c r="AW71" i="25"/>
  <c r="U71" i="25"/>
  <c r="U50" i="25"/>
  <c r="U51" i="25"/>
  <c r="U49" i="25"/>
  <c r="AE49" i="25" s="1"/>
  <c r="AR135" i="24" l="1"/>
  <c r="AN135" i="24"/>
  <c r="AJ135" i="24"/>
  <c r="AW49" i="25"/>
  <c r="AE51" i="25"/>
  <c r="AW51" i="25" s="1"/>
  <c r="AW128" i="25"/>
  <c r="AW109" i="25"/>
  <c r="BW28" i="24" l="1"/>
  <c r="AC82" i="25"/>
  <c r="AW61" i="25"/>
  <c r="AS20" i="25" l="1"/>
  <c r="AK20" i="25"/>
  <c r="AC19" i="25"/>
  <c r="V86" i="37" l="1"/>
  <c r="AF86" i="37"/>
  <c r="AK86" i="37"/>
  <c r="BC82" i="37"/>
  <c r="BC80" i="37"/>
  <c r="BC72" i="37"/>
  <c r="BC71" i="37"/>
  <c r="BC70" i="37"/>
  <c r="BC84" i="37"/>
  <c r="BC85" i="37"/>
  <c r="BC83" i="37"/>
  <c r="BC75" i="37"/>
  <c r="BC76" i="37"/>
  <c r="BC77" i="37"/>
  <c r="BC78" i="37"/>
  <c r="BC79" i="37"/>
  <c r="BC81" i="37"/>
  <c r="BC73" i="37"/>
  <c r="BC66" i="37"/>
  <c r="BC67" i="37"/>
  <c r="BC68" i="37"/>
  <c r="BC69" i="37"/>
  <c r="BC65" i="37"/>
  <c r="BC63" i="37"/>
  <c r="AC31" i="37"/>
  <c r="AC43" i="37" s="1"/>
  <c r="AC49" i="37" s="1"/>
  <c r="BC89" i="37" s="1"/>
  <c r="BC61" i="37"/>
  <c r="BC62" i="37"/>
  <c r="BC74" i="37"/>
  <c r="BC64" i="37"/>
  <c r="Z86" i="37"/>
  <c r="Y86" i="37"/>
  <c r="BC86" i="37" l="1"/>
  <c r="BC87" i="37" s="1"/>
  <c r="AO20" i="24"/>
  <c r="AI20" i="24"/>
  <c r="AC20" i="24"/>
  <c r="AS19" i="25"/>
  <c r="AK19" i="25"/>
  <c r="AC21" i="24"/>
  <c r="AC20" i="25"/>
  <c r="AC31" i="25" s="1"/>
  <c r="AS17" i="21"/>
  <c r="AK17" i="21"/>
  <c r="AC17" i="21"/>
  <c r="AO21" i="24" l="1"/>
  <c r="AI21" i="24"/>
  <c r="AY31" i="37" l="1"/>
  <c r="AQ31" i="37"/>
  <c r="AV27" i="21"/>
  <c r="AQ27" i="21"/>
  <c r="AL27" i="21"/>
  <c r="AL48" i="21"/>
  <c r="AY43" i="37" l="1"/>
  <c r="AY49" i="37" s="1"/>
  <c r="BC163" i="37" s="1"/>
  <c r="BC161" i="37" s="1"/>
  <c r="AQ43" i="37"/>
  <c r="AQ49" i="37" s="1"/>
  <c r="BC126" i="37" s="1"/>
  <c r="BC124" i="37" s="1"/>
</calcChain>
</file>

<file path=xl/comments1.xml><?xml version="1.0" encoding="utf-8"?>
<comments xmlns="http://schemas.openxmlformats.org/spreadsheetml/2006/main">
  <authors>
    <author>БЕЛОВ ВИКТОР ПЕТРОВИЧ</author>
    <author>СЕЛЕЗНЕВА ГАЛИНА АНАТОЛЬЕВНА</author>
  </authors>
  <commentList>
    <comment ref="Y88" authorId="0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AX95" authorId="1">
      <text>
        <r>
          <rPr>
            <b/>
            <sz val="9"/>
            <color indexed="81"/>
            <rFont val="Tahoma"/>
            <family val="2"/>
            <charset val="204"/>
          </rPr>
          <t>СЕЛЕЗНЕВА ГАЛИНА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зачем повтор? Есть сумма в гр.23? Почему код строки в конце?</t>
        </r>
      </text>
    </comment>
    <comment ref="P97" authorId="0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AW106" authorId="1">
      <text>
        <r>
          <rPr>
            <b/>
            <sz val="9"/>
            <color indexed="81"/>
            <rFont val="Tahoma"/>
            <family val="2"/>
            <charset val="204"/>
          </rPr>
          <t>СЕЛЕЗНЕВА ГАЛИНА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нет кода строки в разделе таблице, перенос таблицы оформлен неверно</t>
        </r>
      </text>
    </comment>
  </commentList>
</comments>
</file>

<file path=xl/sharedStrings.xml><?xml version="1.0" encoding="utf-8"?>
<sst xmlns="http://schemas.openxmlformats.org/spreadsheetml/2006/main" count="1627" uniqueCount="504">
  <si>
    <t>Вид документа</t>
  </si>
  <si>
    <t>(основной документ - код 01; изменения к документу - код 02)</t>
  </si>
  <si>
    <t>Единица измерения:</t>
  </si>
  <si>
    <t>Наименование показателя</t>
  </si>
  <si>
    <t>Код строки</t>
  </si>
  <si>
    <t>Объем расходов</t>
  </si>
  <si>
    <t>всего</t>
  </si>
  <si>
    <t>в том числе: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</si>
  <si>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</si>
  <si>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</si>
  <si>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</si>
  <si>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</si>
  <si>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</si>
  <si>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</si>
  <si>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</si>
  <si>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</si>
  <si>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</si>
  <si>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№ 
п/п</t>
  </si>
  <si>
    <t>сумма, руб</t>
  </si>
  <si>
    <t xml:space="preserve"> </t>
  </si>
  <si>
    <t>0001</t>
  </si>
  <si>
    <t>0002</t>
  </si>
  <si>
    <t>0003</t>
  </si>
  <si>
    <t>х</t>
  </si>
  <si>
    <t>Размер базы для начисления страховых взносов</t>
  </si>
  <si>
    <t>Сумма взноса</t>
  </si>
  <si>
    <t>Страховые взносы на обязательное пенсионное страхование, всего</t>
  </si>
  <si>
    <t>1.1.</t>
  </si>
  <si>
    <t>1.2.</t>
  </si>
  <si>
    <t>1.3.</t>
  </si>
  <si>
    <t>с применением пониженных тарифов страховых взносов на обязательное пенсионное страхование для отдельных категорий плательщиков</t>
  </si>
  <si>
    <t>1.3.1.</t>
  </si>
  <si>
    <t>1.3.2.</t>
  </si>
  <si>
    <t>1.4.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</si>
  <si>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 </t>
  </si>
  <si>
    <t>1.4.1.</t>
  </si>
  <si>
    <t>1.4.2.</t>
  </si>
  <si>
    <t>4.1.</t>
  </si>
  <si>
    <t>4.2.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</si>
  <si>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</si>
  <si>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</si>
  <si>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</si>
  <si>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</si>
  <si>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</si>
  <si>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</si>
  <si>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</si>
  <si>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</si>
  <si>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</si>
  <si>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</si>
  <si>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</si>
  <si>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"</t>
  </si>
  <si>
    <t xml:space="preserve"> г.</t>
  </si>
  <si>
    <t>Код 
строки</t>
  </si>
  <si>
    <t>на  20__ год
(на текущий финансовый год)</t>
  </si>
  <si>
    <t>2</t>
  </si>
  <si>
    <t>Итого</t>
  </si>
  <si>
    <t>1. Объем расходов в части уплаты налога на имущество организаций и земельного налога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</si>
  <si>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</si>
  <si>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</si>
  <si>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</si>
  <si>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</si>
  <si>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</si>
  <si>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</si>
  <si>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в т.ч. недвижимое имущество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</si>
  <si>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</si>
  <si>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</si>
  <si>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</si>
  <si>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</si>
  <si>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</si>
  <si>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Коэффициент Кв.</t>
  </si>
  <si>
    <t>Количество полных месяцев использования льготы</t>
  </si>
  <si>
    <t>Коэффициент Кл</t>
  </si>
  <si>
    <t xml:space="preserve">Налоговая льгота в виде </t>
  </si>
  <si>
    <t xml:space="preserve"> в виде освобождения от налогообложения 
(п. 2 ст. 387 Кодекса)</t>
  </si>
  <si>
    <t xml:space="preserve"> в виде освобождения от налогообложения
 (ст. 395, ст. 7 Кодекса)</t>
  </si>
  <si>
    <t xml:space="preserve"> в виде уменьшения суммы налога 
(п. 2 ст. 387 Кодекса)</t>
  </si>
  <si>
    <t xml:space="preserve"> в виде снижения налоговой ставки
(п. 2 ст. 387 Кодекса)</t>
  </si>
  <si>
    <t>1. Объем расходов на закупку товаров, работ, услуг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</si>
  <si>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</si>
  <si>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>Товары, работы и услуги по ОКПД</t>
  </si>
  <si>
    <t>код
(класс, подкласс, группа)</t>
  </si>
  <si>
    <t xml:space="preserve"> наименование</t>
  </si>
  <si>
    <t>1</t>
  </si>
  <si>
    <t>Итого по коду КОСГУ</t>
  </si>
  <si>
    <t>за счет субсидий, предоставленных из бюджетов бюджетной системы Российской Федерации, из них:</t>
  </si>
  <si>
    <t>наименование</t>
  </si>
  <si>
    <t>Наименование объекта 
закупки</t>
  </si>
  <si>
    <t>Цель осуществления закупки</t>
  </si>
  <si>
    <t>Сведения о технической сложности, инновацион-ности и 
специальном характере закупки</t>
  </si>
  <si>
    <t>Нормативный правовой (правовой) акт</t>
  </si>
  <si>
    <t>вид</t>
  </si>
  <si>
    <t>дата</t>
  </si>
  <si>
    <t>номер</t>
  </si>
  <si>
    <t>Код 
налоговой льготы 
(установленной 
в виде понижения налоговой ставки)</t>
  </si>
  <si>
    <t>Кадастровый номер 
земельного участка</t>
  </si>
  <si>
    <t>Код ОКТМО муниципального образования, на территории 
которого расположен земельный участок 
(доля земельного участка)</t>
  </si>
  <si>
    <t>Доля 
налогопла-тельщика в праве на земельный участок</t>
  </si>
  <si>
    <t>Налоговая льгота в виде доли необлагаемой площади земельного участка 
(п. 2 ст. 387 Налогового кодекса Российской Федерации 
(далее - Кодекс)</t>
  </si>
  <si>
    <t>Объем расходов, руб 
 (гр.23)</t>
  </si>
  <si>
    <t>Кадастровая стоимость
(доля кадастровой стоимости) 
земельного 
участка, руб</t>
  </si>
  <si>
    <t>Налоговая 
база</t>
  </si>
  <si>
    <t>Наименование 
объекта закупки</t>
  </si>
  <si>
    <t>сумма, руб 
(гр.12 х 
(1 - гр.14)</t>
  </si>
  <si>
    <t>сумма, руб
(гр.12 х 
(1 - гр.14)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</si>
  <si>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</si>
  <si>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</si>
  <si>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</si>
  <si>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Установленная численность, ед</t>
  </si>
  <si>
    <t>0100</t>
  </si>
  <si>
    <t>0110</t>
  </si>
  <si>
    <t>0200</t>
  </si>
  <si>
    <t>0120</t>
  </si>
  <si>
    <t>0130</t>
  </si>
  <si>
    <t>0131</t>
  </si>
  <si>
    <t>0132</t>
  </si>
  <si>
    <t>0140</t>
  </si>
  <si>
    <t>0141</t>
  </si>
  <si>
    <t>0142</t>
  </si>
  <si>
    <t>0300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</si>
  <si>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</si>
  <si>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</si>
  <si>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</si>
  <si>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</si>
  <si>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</si>
  <si>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</si>
  <si>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</si>
  <si>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</si>
  <si>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Корректировка в связи с округлением</t>
  </si>
  <si>
    <t>5.1.</t>
  </si>
  <si>
    <t>5.2.</t>
  </si>
  <si>
    <t>0500</t>
  </si>
  <si>
    <t>0510</t>
  </si>
  <si>
    <t>0520</t>
  </si>
  <si>
    <t>0101</t>
  </si>
  <si>
    <t>0102</t>
  </si>
  <si>
    <t>0201</t>
  </si>
  <si>
    <t>0202</t>
  </si>
  <si>
    <t>за счет иных средств</t>
  </si>
  <si>
    <t>Наименование 
выплаты</t>
  </si>
  <si>
    <t>2.1. Расчет расходов на уплату налога на имущество организаций</t>
  </si>
  <si>
    <t xml:space="preserve">3.1. Расчет расходов на уплату земельного налога   </t>
  </si>
  <si>
    <t>1.1. Аналитическое распределение по КОСГУ*</t>
  </si>
  <si>
    <t>0600</t>
  </si>
  <si>
    <t>Уточнение расчета по страховым взносам на обязательное социальное страхование, всего</t>
  </si>
  <si>
    <t>*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</si>
  <si>
    <t>3. Расчет объема выплат на уплату земельного налога</t>
  </si>
  <si>
    <t>руб</t>
  </si>
  <si>
    <t>КОСГУ*</t>
  </si>
  <si>
    <t xml:space="preserve">сумма 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</si>
  <si>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</si>
  <si>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</si>
  <si>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</si>
  <si>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>Код по КОСГУ*</t>
  </si>
  <si>
    <t xml:space="preserve">в соответствии с Федеральным законом № 44-ФЗ </t>
  </si>
  <si>
    <t>** Государственным (муниципальным) бюжетным учреждением не заполняется.</t>
  </si>
  <si>
    <t>Среднегодовая 
стоимость имущества 
за налоговый период</t>
  </si>
  <si>
    <t>код  
налоговой льготы</t>
  </si>
  <si>
    <t>среднегодовая стоимость необлагаемого налогом имущества за налоговый период</t>
  </si>
  <si>
    <t>Сумма
 (гр.9 - гр.11 + гр.12)</t>
  </si>
  <si>
    <t>Сумма налога, 
уплачиваемая за пределами 
Российской Федерации</t>
  </si>
  <si>
    <t>Сумма исчисленного налога</t>
  </si>
  <si>
    <t>Коэффициент Кв</t>
  </si>
  <si>
    <t>Объем расходов
 (гр.23)</t>
  </si>
  <si>
    <t>Исчисленная сумма налога 
за налоговый период с учетом льготы</t>
  </si>
  <si>
    <t>за счет субсидий, предоставленных 
на осуществление капитальных вложений</t>
  </si>
  <si>
    <t xml:space="preserve">в соответствии с Федеральным 
законом № 44-ФЗ </t>
  </si>
  <si>
    <t>в соответствии с Федеральным 
законом № 223-ФЗ **</t>
  </si>
  <si>
    <t>Учреждение</t>
  </si>
  <si>
    <t xml:space="preserve">закупки, заключенные без учета требований Федеральных законов № 44-ФЗ и № 223-ФЗ </t>
  </si>
  <si>
    <t>за счет средств обязательного медицинского страхования</t>
  </si>
  <si>
    <t>в соответствии с Федеральным законом № 223-ФЗ **</t>
  </si>
  <si>
    <t xml:space="preserve">закупки, заключенные без учета требований 
Федеральных законов № 44-ФЗ и № 223-ФЗ </t>
  </si>
  <si>
    <t>целевая субсидия</t>
  </si>
  <si>
    <t xml:space="preserve">в соответствии с Федеральным законом № 223-ФЗ </t>
  </si>
  <si>
    <t>Фонд оплаты труда в год
(гр.4 x гр.5)</t>
  </si>
  <si>
    <t>Налоговая база
 (гр.2 - гр.5)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</si>
  <si>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</si>
  <si>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</si>
  <si>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</si>
  <si>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</si>
  <si>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</si>
  <si>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Год (планируемый год) размещения закупки</t>
  </si>
  <si>
    <t>наименование государственной программы или программы субъекта Российской Федерации, муниципальной программы (в том числе целевой программы, ведомственной целевой программы, иного документа стратегического и программно-целевого планирования) в случае, если закупка планируется в рамках указанной программы</t>
  </si>
  <si>
    <t xml:space="preserve">наименование мероприятия государственной программы или программы субъекта Российской Федерации, муниципальной программы (в том числе целевой программы, ведомственной целевой программы, иного документа стратегического и программно-целевого планирования), наименование функции, полномочия государственного органа, органа управления государственным внебюджетным фондом, муниципального органа и (или) наименование международного договора Российской Федерации
</t>
  </si>
  <si>
    <t>ожидаемый результат реализации мероприятия государственной программы Российской Федерации**</t>
  </si>
  <si>
    <t xml:space="preserve">обоснование соответствия объекта и (или) объектов закупки мероприятию государственной (муниципальной) программы, функциям, полномочиям и (или) международному договору Российской Федерации
</t>
  </si>
  <si>
    <t>* не заполняется в отношении закупок, осуществляемых в соответствии с Федеральным законом от 18 июля 2011 года № 233-ФЗ "О закупках товаров, работ, услуг отдельными видами юридических лиц"</t>
  </si>
  <si>
    <t>** графа заполняется в случае, если планируемая закупка включена в государственную программу Российской Федерации, программу субъекта Российской Федерации, муниципальную программу.</t>
  </si>
  <si>
    <t>3. Описание и обоснование объектов закупок товаров, работ и услуг для обеспечения государственных (муниципальных) нужд</t>
  </si>
  <si>
    <t>Фонд оплаты труда</t>
  </si>
  <si>
    <t>Страховые взносы на обязательное социальное страхование</t>
  </si>
  <si>
    <t>2.1. Расчет страховых взносов на обязательное социальное страхование</t>
  </si>
  <si>
    <t>______________________________________________________________________________________________________</t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</si>
  <si>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Указывается в случаях, предусмотренных Порядком органа-учредителя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</si>
  <si>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1"/>
        <rFont val="Times New Roman"/>
        <family val="1"/>
        <charset val="204"/>
      </rPr>
      <t xml:space="preserve"> 5</t>
    </r>
  </si>
  <si>
    <r>
      <t xml:space="preserve">Наименование 
должности </t>
    </r>
    <r>
      <rPr>
        <vertAlign val="superscript"/>
        <sz val="11"/>
        <rFont val="Times New Roman"/>
        <family val="1"/>
        <charset val="204"/>
      </rPr>
      <t>2</t>
    </r>
  </si>
  <si>
    <t>Категория 
должностей</t>
  </si>
  <si>
    <t>Задолженность персонала по полученным авансам  (дебиторская  задолженность) на начало года</t>
  </si>
  <si>
    <t>Задолженность  перед персоналом по оплате труда (кредиторская задолженность) на конец года</t>
  </si>
  <si>
    <t>__________________________________________________________________________________</t>
  </si>
  <si>
    <t>Размер базы для начисления 
страховых взносов</t>
  </si>
  <si>
    <t>Задолженность персонала по полученным авансам  (дебиторская  задолженность) на конец года</t>
  </si>
  <si>
    <t>Задолженность по уплате страховых взносов (кредиторская задолженность) на конец года</t>
  </si>
  <si>
    <t>Сумма излишне уплаченных либо излишне взысканных страховых взносов (дебиторская задолженность) на начало года</t>
  </si>
  <si>
    <t>Задолженность перед персоналом по оплате труда  (кредиторская задолженность) на начало года</t>
  </si>
  <si>
    <t>Задолженность по обязательствам (кредиторская задолженность) на начало года</t>
  </si>
  <si>
    <t>Сумма излишне уплаченных либо излишне взысканных страховых взносов (дебиторская задолженность) на конец года</t>
  </si>
  <si>
    <t>Задолженность по уплате налога на имущество и земельного налога (кредиторская задолженность) на начало года</t>
  </si>
  <si>
    <t>Сумма излишне уплаченных налога на имущество и земельного налога (дебиторская задолженность) на начало года</t>
  </si>
  <si>
    <t>Задолженность по уплате налога на имущество и земельного налога (кредиторская задолженность) на конец года</t>
  </si>
  <si>
    <t>Сумма излишне уплаченных налога на имущество и земельного налога (дебиторская задолженность) на конец года</t>
  </si>
  <si>
    <t>Планируемые выплаты на оплату труда
( с.0100 - с.0200 + с.0300  - с.0400 + с.0500)</t>
  </si>
  <si>
    <t>Задолженность перед контрагентами (дебиторская задолженность) на начало года</t>
  </si>
  <si>
    <t>Полученные предварительные платежи (авансы) по контрактам (договорам) (кредиторская задолженность) на начало года</t>
  </si>
  <si>
    <t>Задолженность перед контрагентами (дебиторская задолженность) на конец года</t>
  </si>
  <si>
    <t>Полученные предварительные платежи (авансы) по контрактам (договорам) (кредиторская задолженность) на конец года</t>
  </si>
  <si>
    <t xml:space="preserve">1.2. Расчет расходов в части уплаты налога на имущество организаций и земельного налога </t>
  </si>
  <si>
    <t>Налог на имущество организаций</t>
  </si>
  <si>
    <t>Земельный налог</t>
  </si>
  <si>
    <t>Планируемые выплаты  страховых взносов на обязательное социальное страхование
(с.0100 - с.0200 + с. 0300  - с. 0400 + с. 0500)</t>
  </si>
  <si>
    <r>
      <t xml:space="preserve"> Обоснования (расчеты) расходов на оплату труда 
по элементу вида расходов классификации расходов бюджетов 111 "Фонд оплаты труда учреждений" </t>
    </r>
    <r>
      <rPr>
        <b/>
        <vertAlign val="superscript"/>
        <sz val="11"/>
        <rFont val="Times New Roman"/>
        <family val="1"/>
        <charset val="204"/>
      </rPr>
      <t>1</t>
    </r>
  </si>
  <si>
    <t>1.</t>
  </si>
  <si>
    <r>
      <t xml:space="preserve">5 </t>
    </r>
    <r>
      <rPr>
        <sz val="11"/>
        <rFont val="Times New Roman"/>
        <family val="1"/>
        <charset val="204"/>
      </rPr>
      <t>Формируется по элементам  вида расходов  119 "Взносы по обязательному социальному страхованию на выплаты по оплате труда работников и иные выплаты работникам учреждений",  "139 Взносы по обязательному социальному страхованию на выплаты по оплате труда (денежное содержание) гражданских лиц"   классификации расходов бюджетов</t>
    </r>
  </si>
  <si>
    <r>
      <t xml:space="preserve">по тарифу </t>
    </r>
    <r>
      <rPr>
        <vertAlign val="superscript"/>
        <sz val="11"/>
        <rFont val="Times New Roman"/>
        <family val="1"/>
        <charset val="204"/>
      </rPr>
      <t>6</t>
    </r>
  </si>
  <si>
    <r>
      <rPr>
        <vertAlign val="superscript"/>
        <sz val="10"/>
        <rFont val="Times New Roman"/>
        <family val="1"/>
        <charset val="204"/>
      </rPr>
      <t xml:space="preserve"> 6</t>
    </r>
    <r>
      <rPr>
        <sz val="10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 от 5 августа 2000 г.№  117-ФЗ (Собрание законодательства Российская Федерация, 2005, № 52, ст.5592; 2015, № 51, ст.7233).</t>
    </r>
  </si>
  <si>
    <r>
      <rPr>
        <vertAlign val="superscript"/>
        <sz val="10"/>
        <rFont val="Times New Roman"/>
        <family val="1"/>
        <charset val="204"/>
      </rPr>
      <t xml:space="preserve">7  </t>
    </r>
    <r>
      <rPr>
        <sz val="10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Российская Федерация, 2005, № 52, ст.5592; 2015, № 51, ст.7233).</t>
    </r>
  </si>
  <si>
    <r>
      <rPr>
        <vertAlign val="superscript"/>
        <sz val="11"/>
        <rFont val="Times New Roman Cyr"/>
        <family val="1"/>
        <charset val="204"/>
      </rPr>
      <t>16</t>
    </r>
    <r>
      <rPr>
        <sz val="11"/>
        <rFont val="Times New Roman Cyr"/>
        <family val="1"/>
        <charset val="204"/>
      </rPr>
      <t xml:space="preserve"> Формируется по элементу вида расходов "851 Уплата налога на имущество организаций и земельного налога" классификации расходов бюджетов</t>
    </r>
  </si>
  <si>
    <r>
      <rPr>
        <vertAlign val="superscript"/>
        <sz val="11"/>
        <rFont val="Times New Roman"/>
        <family val="1"/>
        <charset val="204"/>
      </rPr>
      <t xml:space="preserve">22 </t>
    </r>
    <r>
      <rPr>
        <sz val="11"/>
        <rFont val="Times New Roman"/>
        <family val="1"/>
        <charset val="204"/>
      </rPr>
      <t xml:space="preserve">Формируется по элементам вида расходов  "241 Научно-исследовательские и опытно-конструкторские работы",  "242 Закупка товаров, работ, услуг в сфере информационно-коммуникационных технологий","243 Закупка товаров, работ, услуг в целях капитального ремонта государственного (муниципального) имущества" и 244 Прочая закупка товаров, работ и услуг"
</t>
    </r>
  </si>
  <si>
    <t>1.Расчет плановых выплат на заработную плату</t>
  </si>
  <si>
    <r>
      <t xml:space="preserve">1 </t>
    </r>
    <r>
      <rPr>
        <sz val="11"/>
        <rFont val="Times New Roman"/>
        <family val="1"/>
        <charset val="204"/>
      </rPr>
      <t>Формируется по элементу вида расходов 111 "Фонд оплаты труда учреждений" классификации расходов бюджетов.</t>
    </r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</si>
  <si>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</si>
  <si>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Пособия за первые три дня временной нетрудоспособности за счет средств работодателя,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</si>
  <si>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</si>
  <si>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</si>
  <si>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</si>
  <si>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</si>
  <si>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</si>
  <si>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1.2. Расчет расходов на оплату труда</t>
  </si>
  <si>
    <t xml:space="preserve">2. Детализированный расчет фонда оплаты труда 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</si>
  <si>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</si>
  <si>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2.2. Расчет расходов на выплаты пособий за первые три дня временной нетрудоспособности за счет средств работодателя, в случае заболевания работника или полученной им травмы</t>
  </si>
  <si>
    <t>2. 3. Расчет расходов на выплаты поощрительного, стимулирующего характера, в том числе вознаграждения по итогам работы за год, премии</t>
  </si>
  <si>
    <t>2.4. Расчет расходов на выплату материальной помощи</t>
  </si>
  <si>
    <t>2.5. Расчет иных расходов, включаемых в фонд оплаты труда</t>
  </si>
  <si>
    <t xml:space="preserve">Расходы на уплату налога на имущество организаций и земельного налога </t>
  </si>
  <si>
    <t>Планируемые выплаты по уплате налога на имущество организаций и земельного налога  (с. 0300 + с.0100 - с.0200 - с. 0400 + с. 0500)</t>
  </si>
  <si>
    <t>2. Расчет объема расходов на уплату налога на имущество организаций по ОКТМО</t>
  </si>
  <si>
    <t>Выплаты в связи с закупками товаров, работ,услуг (с. 0300 + с.0100 - с.0200 - с. 0400 + с. 0500)</t>
  </si>
  <si>
    <t>Расходы на закупку товаров, работ, услуг для обеспечениянужд учреждения</t>
  </si>
  <si>
    <t>2. Расчет расходов на закупку товаров, работ и услуг</t>
  </si>
  <si>
    <t>78701000</t>
  </si>
  <si>
    <t>003002000100</t>
  </si>
  <si>
    <t>Директор</t>
  </si>
  <si>
    <t>Главный бухгалтер</t>
  </si>
  <si>
    <t xml:space="preserve">Обоснования (расчеты) расходов на страховые взносы на обязательное социальное страхование
 по элементу вида расходов классификации расходов бюджетов 119 "Взносы по обязательному социальному страхованию на выплаты по оплате труда работников и иные выплаты работникам учреждений" </t>
  </si>
  <si>
    <t>Заработная плата</t>
  </si>
  <si>
    <t>211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</si>
  <si>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</si>
  <si>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</si>
  <si>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</si>
  <si>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</si>
  <si>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</si>
  <si>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</si>
  <si>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</si>
  <si>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</si>
  <si>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</si>
  <si>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</si>
  <si>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</si>
  <si>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</si>
  <si>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</si>
  <si>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</si>
  <si>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</si>
  <si>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</si>
  <si>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</si>
  <si>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</si>
  <si>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Административный персонал</t>
  </si>
  <si>
    <t>Заместитель директора по УВР, ВР</t>
  </si>
  <si>
    <t>Заместитель директора по АХР</t>
  </si>
  <si>
    <t>Учебно-вспомогательный персонал</t>
  </si>
  <si>
    <t>Заведующий библиотекой</t>
  </si>
  <si>
    <t>Секретарь (делопроизводитель)</t>
  </si>
  <si>
    <t>Бухгалтер</t>
  </si>
  <si>
    <t>Лаборант</t>
  </si>
  <si>
    <t>Учитель</t>
  </si>
  <si>
    <t>Педагогический персонал</t>
  </si>
  <si>
    <t>Учитель (надомное обучение, обучение в больницах, СИЗО, и т. п.)</t>
  </si>
  <si>
    <t>Педагог-психолог</t>
  </si>
  <si>
    <t>Педагог - организатор, методист</t>
  </si>
  <si>
    <t>Воспитатель</t>
  </si>
  <si>
    <t>Педагог дополнительгного образования</t>
  </si>
  <si>
    <t>Обслуживающий персонал</t>
  </si>
  <si>
    <t>Гардеробщик</t>
  </si>
  <si>
    <t>Рабочийй (электромонтёр, слесарь-сантехник и т. д.)</t>
  </si>
  <si>
    <t>Уборщик служебных помещений</t>
  </si>
  <si>
    <t>Сторож</t>
  </si>
  <si>
    <t>0022</t>
  </si>
  <si>
    <t>Дворник</t>
  </si>
  <si>
    <t>Услуги связи по предоставлению каналов связи</t>
  </si>
  <si>
    <t>221</t>
  </si>
  <si>
    <t>0103</t>
  </si>
  <si>
    <t>0203</t>
  </si>
  <si>
    <t xml:space="preserve">Услуги телекоммуникационные проводные в информационно-коммуникационной сети Интернет прочие </t>
  </si>
  <si>
    <t>0301</t>
  </si>
  <si>
    <t>9003</t>
  </si>
  <si>
    <t>0401</t>
  </si>
  <si>
    <t>9004</t>
  </si>
  <si>
    <t>0501</t>
  </si>
  <si>
    <t>9005</t>
  </si>
  <si>
    <t>0601</t>
  </si>
  <si>
    <t>9006</t>
  </si>
  <si>
    <t>0701</t>
  </si>
  <si>
    <t>9007</t>
  </si>
  <si>
    <t>223</t>
  </si>
  <si>
    <t>35.12.10.110</t>
  </si>
  <si>
    <t>69.90.10.160</t>
  </si>
  <si>
    <t>61.10.49.000</t>
  </si>
  <si>
    <t>Услуги по передаче электроэнергии</t>
  </si>
  <si>
    <t>35.30.11.120</t>
  </si>
  <si>
    <t xml:space="preserve">Энергия тепловая, отпущенная котельными </t>
  </si>
  <si>
    <t>36.00.20.130</t>
  </si>
  <si>
    <t>Оказание услуг по холодному водоснабжени</t>
  </si>
  <si>
    <t>37.00.11.110</t>
  </si>
  <si>
    <t>Оказание услуг по водоотведению</t>
  </si>
  <si>
    <t>38.21.29.000</t>
  </si>
  <si>
    <t xml:space="preserve"> Услуги по сбору неопасных отходов, непригодных для повторного использовани</t>
  </si>
  <si>
    <t>0801</t>
  </si>
  <si>
    <t>9008</t>
  </si>
  <si>
    <t>0901</t>
  </si>
  <si>
    <t>9009</t>
  </si>
  <si>
    <t>225</t>
  </si>
  <si>
    <t>Услуги систем обеспечения безопасности</t>
  </si>
  <si>
    <t>80.20.10.000</t>
  </si>
  <si>
    <t>Услуги по транспортированию горячей воды</t>
  </si>
  <si>
    <t>Услуги по техническому обслуживанию узлов учета тепловой энергии</t>
  </si>
  <si>
    <t>35.30.12.130</t>
  </si>
  <si>
    <t>Оказание услуг по техническому обслуживанию и планово-предупредительному ремонту системы АПС и СОУЭ</t>
  </si>
  <si>
    <t>Услуги по сбору, вывозу, утилизации и захоронению мусора</t>
  </si>
  <si>
    <t>1001</t>
  </si>
  <si>
    <t>9010</t>
  </si>
  <si>
    <t>Оказание услуг по техническому обслуживанию средств охраны (КТС)</t>
  </si>
  <si>
    <t>71.20.13.000</t>
  </si>
  <si>
    <t>Услуги в области испытаний, исследований и анализа целостных механических и электрических систем</t>
  </si>
  <si>
    <t>Электроизмерительные работы</t>
  </si>
  <si>
    <t>1101</t>
  </si>
  <si>
    <t>9011</t>
  </si>
  <si>
    <t>9012</t>
  </si>
  <si>
    <t>1201</t>
  </si>
  <si>
    <t>226</t>
  </si>
  <si>
    <t>1301</t>
  </si>
  <si>
    <t>9013</t>
  </si>
  <si>
    <t>62.03.12.130</t>
  </si>
  <si>
    <t>Услуги по сопровождению компьютерных систем</t>
  </si>
  <si>
    <t>Сопровождение ПК 1С ИТС подписка на год</t>
  </si>
  <si>
    <t>Бесперебойная передача сигнала о состоянии системы пожарной сигнализации</t>
  </si>
  <si>
    <t>Услуги охранных средств тревожной сигнализации</t>
  </si>
  <si>
    <t>1401</t>
  </si>
  <si>
    <t>9014</t>
  </si>
  <si>
    <t>1501</t>
  </si>
  <si>
    <t>9015</t>
  </si>
  <si>
    <t xml:space="preserve">86.21.10.190 </t>
  </si>
  <si>
    <t xml:space="preserve">Услуги, предоставляемые врачами общей врачебной практики, прочие, не включенные в другие группировки </t>
  </si>
  <si>
    <t>Услуги ежегодного медицинского осмотра</t>
  </si>
  <si>
    <t>1601</t>
  </si>
  <si>
    <t>9016</t>
  </si>
  <si>
    <t>Услуги по обновлению программного обеспечения и передача неисключительных прав использования программного обеспечения</t>
  </si>
  <si>
    <t>1701</t>
  </si>
  <si>
    <t>9017</t>
  </si>
  <si>
    <t>56.29.20.120</t>
  </si>
  <si>
    <t xml:space="preserve">Услуги школьных столовых и кухонь </t>
  </si>
  <si>
    <t xml:space="preserve">Оказание услуг по организации питания </t>
  </si>
  <si>
    <t>346</t>
  </si>
  <si>
    <t>1801</t>
  </si>
  <si>
    <t>9018</t>
  </si>
  <si>
    <t>17.29.19.190</t>
  </si>
  <si>
    <t>Изделия прочие из бумаги и картона, не включенные в другие группировки</t>
  </si>
  <si>
    <t xml:space="preserve">Закупка бумаги для печати </t>
  </si>
  <si>
    <t>32.99.59.000</t>
  </si>
  <si>
    <t xml:space="preserve"> Изделия различные прочие, не включенные в другие группировки</t>
  </si>
  <si>
    <t>Изделия канцелярские прочие</t>
  </si>
  <si>
    <t>1901</t>
  </si>
  <si>
    <t>9019</t>
  </si>
  <si>
    <t>повышение качества деятельности образовательных организаций, улучшение качества планирования бюджетных расходов бюджета, повышение качества предоставляемых услуг</t>
  </si>
  <si>
    <t xml:space="preserve">мероприятие 1.1. обеспечение деятельности образовательных организаций, возмещение затрат частным образовательным организациям   </t>
  </si>
  <si>
    <t>закупка осуществляется в целях реализации соответствующего мероприятия</t>
  </si>
  <si>
    <t>В соответствии с техническим заданием</t>
  </si>
  <si>
    <t>44-ФЗ</t>
  </si>
  <si>
    <t>«О контрактной системе в сфере закупок товаров, работ, услуг для обеспечения государственных и муниципальных нужд»</t>
  </si>
  <si>
    <t>Федеральный закон</t>
  </si>
  <si>
    <t xml:space="preserve">за счет субсидий, предоставленных на финансовое обеспечение выполнения государственного  задания </t>
  </si>
  <si>
    <t>Оказание услуг по физической охране</t>
  </si>
  <si>
    <t xml:space="preserve">Выполнение работ по изготовлению полиграфической продукции </t>
  </si>
  <si>
    <t>2001</t>
  </si>
  <si>
    <t>9020</t>
  </si>
  <si>
    <t>2101</t>
  </si>
  <si>
    <t>9021</t>
  </si>
  <si>
    <t>310</t>
  </si>
  <si>
    <t>2201</t>
  </si>
  <si>
    <t>9022</t>
  </si>
  <si>
    <t>Библиотекарь</t>
  </si>
  <si>
    <t>Заведующий хозяйством</t>
  </si>
  <si>
    <t>сумма должностных окладов</t>
  </si>
  <si>
    <t>за работу в ночное время и праздничные дни</t>
  </si>
  <si>
    <t>Надбавки, руб.</t>
  </si>
  <si>
    <t>выплаты за наличие почетного звания, государственных наград</t>
  </si>
  <si>
    <t>Выплаты педагогическим работникам по выявлению индивидуальных особенностей обучающихся</t>
  </si>
  <si>
    <t>Выплаты стимулирующего характера -20%</t>
  </si>
  <si>
    <t>0023</t>
  </si>
  <si>
    <t>0024</t>
  </si>
  <si>
    <t>0025</t>
  </si>
  <si>
    <t>Ежемесячное вознаграждение за выполнение функций классного руководителя</t>
  </si>
  <si>
    <t>ВСЕГО ФОТ В ГОД</t>
  </si>
  <si>
    <t>Выплаты за дополнительную работу, не входящую в круг основных обязанностей</t>
  </si>
  <si>
    <t>0027</t>
  </si>
  <si>
    <t>0026</t>
  </si>
  <si>
    <t>0028</t>
  </si>
  <si>
    <t>Поставка ограждения для спортплощадки</t>
  </si>
  <si>
    <t>2301</t>
  </si>
  <si>
    <t>Заместитель директора по ОБ</t>
  </si>
  <si>
    <t xml:space="preserve">за работу в условиях отклоняющихся от нормальных (по результатам оценки условий труда) </t>
  </si>
  <si>
    <t>Концертмейстер</t>
  </si>
  <si>
    <t>Вахтер</t>
  </si>
  <si>
    <t>Транспортные услуги</t>
  </si>
  <si>
    <t>56.29.20.000</t>
  </si>
  <si>
    <t>Услуги транспортные вспомогательные прочие, не включенные в другие группировки</t>
  </si>
  <si>
    <t>222</t>
  </si>
  <si>
    <t>9023</t>
  </si>
  <si>
    <t>43.21.10.110</t>
  </si>
  <si>
    <t>344</t>
  </si>
  <si>
    <t>36.11.11.160</t>
  </si>
  <si>
    <t>Мебель для сидения с металлическим каркасом жесткая (не обитая) специальная для офисов, учебных заведений, административных помещений</t>
  </si>
  <si>
    <t>Мебель ученическая</t>
  </si>
  <si>
    <t>24.30.22.199</t>
  </si>
  <si>
    <t>Лаки, краски, эмали, грунтовки, не включенные в другие группировки, прочие</t>
  </si>
  <si>
    <t>Строительные материалы</t>
  </si>
  <si>
    <t>муниципальное общеобразовательное учреждение "Средняя школа № 29"</t>
  </si>
  <si>
    <t>76:23:011202:43</t>
  </si>
  <si>
    <t>И.В. Смирнова</t>
  </si>
  <si>
    <t>Н.В. Воронцова</t>
  </si>
  <si>
    <t>84852 511472</t>
  </si>
  <si>
    <t>Замена оконных блоков</t>
  </si>
  <si>
    <t>62.02.20.000</t>
  </si>
  <si>
    <t>Услуги консультативные по вопросам систем и программному обеспечению</t>
  </si>
  <si>
    <t>Обслуживание программного обеспечения</t>
  </si>
  <si>
    <t>Услуги по дополнительному профессиональному образованию прочие</t>
  </si>
  <si>
    <t>85.42.19.000</t>
  </si>
  <si>
    <t>+7 (4852) 511472</t>
  </si>
  <si>
    <t>социальные пособия 
и компенсации персоналу в денежной форме</t>
  </si>
  <si>
    <t>социальные пособия и компенсации персоналу
 в денежной форме</t>
  </si>
  <si>
    <t>работы по установке ограждения</t>
  </si>
  <si>
    <t xml:space="preserve">Выполнение работ по установке ограждения </t>
  </si>
  <si>
    <t>дератизация, дезинсекция</t>
  </si>
  <si>
    <t>81.29.11.000</t>
  </si>
  <si>
    <t>Дератизация, дезинсекция</t>
  </si>
  <si>
    <t>Бесперебойная передача сигнала о состоянии системы пожарной сигнализации, тревожная кнопка</t>
  </si>
  <si>
    <t>Сопровождение ПК 1С ИТС подписка на год, урм, касперский</t>
  </si>
  <si>
    <t>01</t>
  </si>
  <si>
    <t>Учитель-логопед</t>
  </si>
  <si>
    <t>на  2021 год
(на текущий 
финансовый год)</t>
  </si>
  <si>
    <t>на  202 год 
(на второй год 
планового периода)</t>
  </si>
  <si>
    <t>на  2021 год
(на текущий финансовый год)</t>
  </si>
  <si>
    <t>на  2023 год
(на второй год планового периода)</t>
  </si>
  <si>
    <t>муниципальная программа «Развитие образования в городе Ярославле» на 2021-2026 годы</t>
  </si>
  <si>
    <t>униципальная программа «Развитие образования в городе Ярославле» на 2021-2026 годы</t>
  </si>
  <si>
    <t>на  2023 год 
(на первый год 
планового периода)</t>
  </si>
  <si>
    <t>на  2023 год
(на первый год планового периода)</t>
  </si>
  <si>
    <t>2.1.2. Расчет фонда оплаты труда на  2023 год (на первый год планового периода)</t>
  </si>
  <si>
    <t xml:space="preserve">3.1.2. Расчет расходов на уплату земельного налога на  2023 год (на первый год планового периода) </t>
  </si>
  <si>
    <t>02</t>
  </si>
  <si>
    <t>349</t>
  </si>
  <si>
    <t>32.13.10.120</t>
  </si>
  <si>
    <t>награды</t>
  </si>
  <si>
    <t>9025</t>
  </si>
  <si>
    <t>2401</t>
  </si>
  <si>
    <t>30</t>
  </si>
  <si>
    <t>на  2023 год
(на текущий 
финансовый год)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</si>
  <si>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 на  2023 год 
(на текущий финансовый год)</t>
  </si>
  <si>
    <t>на  2023 год
(на текущий финансовый год)</t>
  </si>
  <si>
    <t>на  2025 год 
(на второй год 
планового периода)</t>
  </si>
  <si>
    <t>2.1.3. Расчет фонда оплаты труда на  2025 год (на второй год планового периода)</t>
  </si>
  <si>
    <t>на  2025 год
(на второй год планового периода)</t>
  </si>
  <si>
    <t>на  2024 год 
(на первый год 
планового периода)</t>
  </si>
  <si>
    <t>на  2023 год                          
(текущий финансовый год)</t>
  </si>
  <si>
    <t>на  2025 год                          
(на второй год планового периода)</t>
  </si>
  <si>
    <t>на  2025 год                          
(на второй год
 планового периода)</t>
  </si>
  <si>
    <t>на  2024 год                          
(на первый год
 планового периода)</t>
  </si>
  <si>
    <t>в том числе: 
в пределах установленной предельной величины базы для исчисления страховых взносов на единый налоговый платеж 30,0 %</t>
  </si>
  <si>
    <t>на  2023 год                          
(на текущий финансовый год)</t>
  </si>
  <si>
    <t xml:space="preserve">2.1.3. Расчет расходов на уплату налога на имущество организаций на  2025 год (на второй год планового периода) </t>
  </si>
  <si>
    <t xml:space="preserve">3.1.3. Расчет расходов на уплату земельного налога на  2025 год (на второй год планового периода) </t>
  </si>
  <si>
    <t xml:space="preserve">2.1.1. Расчет расходов на уплату налога на имущество организаций на  2023 год (на текущий финансовый год) </t>
  </si>
  <si>
    <t xml:space="preserve">3.1.1. Расчет расходов на уплату земельного налога на  2023 год (на текущий финансовый год) </t>
  </si>
  <si>
    <t xml:space="preserve">Обоснования (расчеты) плановых показателей в части уплаты налога на имущество организаций и земельного налога 
на  2023 год и на плановый период 2024 и 2025 годов </t>
  </si>
  <si>
    <t xml:space="preserve">2.1.2. Расчет расходов на уплату налога на имущество организаций на  2024 год (на первый год планового периода) </t>
  </si>
  <si>
    <t xml:space="preserve"> 2021, 2023, 2023</t>
  </si>
  <si>
    <t xml:space="preserve">Обоснования (расчеты) плановых показателей на закупку товаров, работ, услуг 
на 2023 год и на плановый период 2023 и 2025 годов </t>
  </si>
  <si>
    <t>на  2025 год
(на второй год 
планового периода)</t>
  </si>
  <si>
    <t>2023, 2023, 2025</t>
  </si>
  <si>
    <t>на  2024 год
(на первый год планового периода)</t>
  </si>
  <si>
    <t>Услуги охранных предприятий</t>
  </si>
  <si>
    <t>1902</t>
  </si>
  <si>
    <t>80.10.12.000</t>
  </si>
  <si>
    <t>декабря</t>
  </si>
  <si>
    <t xml:space="preserve">Ремонт </t>
  </si>
  <si>
    <t>Ремонт туалетов, кабинетов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</si>
</sst>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sz val="11"/>
      <color rgb="FF0000FF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9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"/>
      <family val="2"/>
      <charset val="204"/>
    </font>
    <font>
      <sz val="9"/>
      <name val="Times New Roman"/>
      <family val="1"/>
      <charset val="204"/>
    </font>
    <font>
      <sz val="9"/>
      <name val="Times New Roman"/>
      <family val="2"/>
      <charset val="204"/>
    </font>
    <font>
      <b/>
      <sz val="9"/>
      <name val="Times New Roman Cyr"/>
      <charset val="204"/>
    </font>
    <font>
      <sz val="9"/>
      <name val="Times New Roman Cyr"/>
      <charset val="204"/>
    </font>
    <font>
      <sz val="8"/>
      <name val="Times New Roman Cyr"/>
      <family val="1"/>
      <charset val="204"/>
    </font>
    <font>
      <sz val="11"/>
      <name val="Times New Roman Cyr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1351">
    <xf numFmtId="0" fontId="0" fillId="0" borderId="0" xfId="0"/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11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3" fillId="2" borderId="0" xfId="0" applyFont="1" applyFill="1"/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4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8" fillId="2" borderId="0" xfId="0" applyNumberFormat="1" applyFont="1" applyFill="1" applyBorder="1" applyAlignment="1">
      <alignment horizontal="left"/>
    </xf>
    <xf numFmtId="0" fontId="16" fillId="2" borderId="0" xfId="0" applyNumberFormat="1" applyFont="1" applyFill="1" applyBorder="1" applyAlignment="1"/>
    <xf numFmtId="0" fontId="18" fillId="2" borderId="0" xfId="0" applyNumberFormat="1" applyFont="1" applyFill="1" applyBorder="1" applyAlignment="1"/>
    <xf numFmtId="0" fontId="16" fillId="2" borderId="0" xfId="0" applyNumberFormat="1" applyFont="1" applyFill="1" applyBorder="1" applyAlignment="1">
      <alignment horizontal="left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/>
    <xf numFmtId="164" fontId="16" fillId="2" borderId="0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 wrapText="1"/>
    </xf>
    <xf numFmtId="49" fontId="16" fillId="2" borderId="0" xfId="0" applyNumberFormat="1" applyFont="1" applyFill="1" applyBorder="1" applyAlignment="1">
      <alignment horizontal="center" wrapText="1"/>
    </xf>
    <xf numFmtId="0" fontId="16" fillId="2" borderId="46" xfId="0" applyFont="1" applyFill="1" applyBorder="1"/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vertical="top"/>
    </xf>
    <xf numFmtId="0" fontId="16" fillId="2" borderId="0" xfId="2" applyFont="1" applyFill="1"/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justify"/>
    </xf>
    <xf numFmtId="43" fontId="16" fillId="2" borderId="0" xfId="1" applyFont="1" applyFill="1" applyAlignment="1"/>
    <xf numFmtId="0" fontId="16" fillId="2" borderId="0" xfId="1" applyNumberFormat="1" applyFont="1" applyFill="1" applyAlignment="1"/>
    <xf numFmtId="49" fontId="17" fillId="2" borderId="0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/>
    <xf numFmtId="0" fontId="17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11" fillId="2" borderId="0" xfId="0" applyFont="1" applyFill="1" applyBorder="1" applyAlignment="1"/>
    <xf numFmtId="49" fontId="16" fillId="2" borderId="0" xfId="0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0" fillId="0" borderId="0" xfId="0" applyAlignment="1"/>
    <xf numFmtId="0" fontId="6" fillId="2" borderId="0" xfId="2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/>
    </xf>
    <xf numFmtId="0" fontId="16" fillId="2" borderId="48" xfId="0" applyFont="1" applyFill="1" applyBorder="1"/>
    <xf numFmtId="0" fontId="3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 applyFill="1" applyAlignment="1"/>
    <xf numFmtId="49" fontId="10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Alignment="1">
      <alignment wrapText="1"/>
    </xf>
    <xf numFmtId="0" fontId="16" fillId="0" borderId="10" xfId="0" applyFont="1" applyFill="1" applyBorder="1" applyAlignment="1">
      <alignment vertical="center" wrapText="1"/>
    </xf>
    <xf numFmtId="164" fontId="16" fillId="0" borderId="10" xfId="0" applyNumberFormat="1" applyFont="1" applyFill="1" applyBorder="1" applyAlignment="1">
      <alignment vertical="center" wrapText="1"/>
    </xf>
    <xf numFmtId="49" fontId="16" fillId="0" borderId="10" xfId="0" applyNumberFormat="1" applyFont="1" applyFill="1" applyBorder="1" applyAlignment="1">
      <alignment vertical="center" wrapText="1"/>
    </xf>
    <xf numFmtId="0" fontId="16" fillId="0" borderId="10" xfId="0" applyFont="1" applyFill="1" applyBorder="1" applyAlignment="1"/>
    <xf numFmtId="0" fontId="0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49" fontId="16" fillId="0" borderId="28" xfId="0" applyNumberFormat="1" applyFont="1" applyFill="1" applyBorder="1" applyAlignment="1">
      <alignment horizontal="center" wrapText="1"/>
    </xf>
    <xf numFmtId="49" fontId="16" fillId="0" borderId="2" xfId="0" applyNumberFormat="1" applyFont="1" applyFill="1" applyBorder="1" applyAlignment="1">
      <alignment horizontal="center" wrapText="1"/>
    </xf>
    <xf numFmtId="49" fontId="16" fillId="0" borderId="8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/>
    </xf>
    <xf numFmtId="0" fontId="16" fillId="0" borderId="48" xfId="0" applyFont="1" applyFill="1" applyBorder="1"/>
    <xf numFmtId="0" fontId="16" fillId="0" borderId="0" xfId="0" applyFont="1" applyFill="1" applyBorder="1"/>
    <xf numFmtId="0" fontId="16" fillId="0" borderId="46" xfId="0" applyFont="1" applyFill="1" applyBorder="1"/>
    <xf numFmtId="0" fontId="16" fillId="0" borderId="0" xfId="0" applyFont="1" applyFill="1"/>
    <xf numFmtId="0" fontId="3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49" fontId="16" fillId="0" borderId="1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0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/>
    <xf numFmtId="0" fontId="31" fillId="0" borderId="0" xfId="0" applyFont="1" applyFill="1" applyAlignment="1"/>
    <xf numFmtId="0" fontId="30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/>
    </xf>
    <xf numFmtId="0" fontId="31" fillId="0" borderId="0" xfId="0" applyFont="1" applyFill="1" applyAlignment="1">
      <alignment horizontal="left"/>
    </xf>
    <xf numFmtId="0" fontId="16" fillId="0" borderId="0" xfId="0" applyNumberFormat="1" applyFont="1" applyFill="1" applyBorder="1" applyAlignment="1">
      <alignment horizontal="right" wrapText="1"/>
    </xf>
    <xf numFmtId="0" fontId="16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wrapText="1"/>
    </xf>
    <xf numFmtId="49" fontId="16" fillId="0" borderId="0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center" wrapText="1"/>
    </xf>
    <xf numFmtId="4" fontId="16" fillId="0" borderId="9" xfId="0" applyNumberFormat="1" applyFont="1" applyFill="1" applyBorder="1" applyAlignment="1">
      <alignment horizontal="center" vertical="top" wrapText="1"/>
    </xf>
    <xf numFmtId="4" fontId="16" fillId="0" borderId="10" xfId="0" applyNumberFormat="1" applyFont="1" applyFill="1" applyBorder="1" applyAlignment="1">
      <alignment horizontal="center" vertical="top" wrapText="1"/>
    </xf>
    <xf numFmtId="4" fontId="16" fillId="0" borderId="11" xfId="0" applyNumberFormat="1" applyFont="1" applyFill="1" applyBorder="1" applyAlignment="1">
      <alignment horizontal="center" vertical="top" wrapText="1"/>
    </xf>
    <xf numFmtId="49" fontId="16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/>
    </xf>
    <xf numFmtId="49" fontId="18" fillId="0" borderId="0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right" vertical="top" wrapText="1"/>
    </xf>
    <xf numFmtId="49" fontId="17" fillId="0" borderId="46" xfId="0" applyNumberFormat="1" applyFont="1" applyFill="1" applyBorder="1" applyAlignment="1">
      <alignment horizontal="right" vertical="top" wrapText="1"/>
    </xf>
    <xf numFmtId="49" fontId="16" fillId="0" borderId="40" xfId="0" applyNumberFormat="1" applyFont="1" applyFill="1" applyBorder="1" applyAlignment="1">
      <alignment horizontal="center" vertical="top" wrapText="1"/>
    </xf>
    <xf numFmtId="49" fontId="16" fillId="0" borderId="33" xfId="0" applyNumberFormat="1" applyFont="1" applyFill="1" applyBorder="1" applyAlignment="1">
      <alignment horizontal="center" vertical="top" wrapText="1"/>
    </xf>
    <xf numFmtId="49" fontId="16" fillId="0" borderId="34" xfId="0" applyNumberFormat="1" applyFont="1" applyFill="1" applyBorder="1" applyAlignment="1">
      <alignment horizontal="center" vertical="top" wrapText="1"/>
    </xf>
    <xf numFmtId="4" fontId="16" fillId="0" borderId="32" xfId="0" applyNumberFormat="1" applyFont="1" applyFill="1" applyBorder="1" applyAlignment="1">
      <alignment horizontal="center" vertical="top" wrapText="1"/>
    </xf>
    <xf numFmtId="4" fontId="16" fillId="0" borderId="33" xfId="0" applyNumberFormat="1" applyFont="1" applyFill="1" applyBorder="1" applyAlignment="1">
      <alignment horizontal="center" vertical="top" wrapText="1"/>
    </xf>
    <xf numFmtId="4" fontId="16" fillId="0" borderId="34" xfId="0" applyNumberFormat="1" applyFont="1" applyFill="1" applyBorder="1" applyAlignment="1">
      <alignment horizontal="center" vertical="top" wrapText="1"/>
    </xf>
    <xf numFmtId="0" fontId="16" fillId="0" borderId="32" xfId="0" applyFont="1" applyFill="1" applyBorder="1" applyAlignment="1">
      <alignment horizontal="center" vertical="top" wrapText="1"/>
    </xf>
    <xf numFmtId="0" fontId="16" fillId="0" borderId="33" xfId="0" applyFont="1" applyFill="1" applyBorder="1" applyAlignment="1">
      <alignment horizontal="center" vertical="top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8" fillId="0" borderId="0" xfId="0" applyFont="1" applyFill="1" applyBorder="1"/>
    <xf numFmtId="0" fontId="18" fillId="0" borderId="0" xfId="0" applyFont="1" applyFill="1"/>
    <xf numFmtId="0" fontId="29" fillId="0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4" fontId="16" fillId="0" borderId="7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4" fontId="16" fillId="0" borderId="8" xfId="0" applyNumberFormat="1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53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53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53" xfId="0" applyFont="1" applyFill="1" applyBorder="1" applyAlignment="1">
      <alignment horizontal="center" vertical="top" wrapText="1"/>
    </xf>
    <xf numFmtId="4" fontId="16" fillId="0" borderId="9" xfId="0" applyNumberFormat="1" applyFont="1" applyFill="1" applyBorder="1" applyAlignment="1">
      <alignment horizontal="center" vertical="top" wrapText="1"/>
    </xf>
    <xf numFmtId="4" fontId="16" fillId="0" borderId="10" xfId="0" applyNumberFormat="1" applyFont="1" applyFill="1" applyBorder="1" applyAlignment="1">
      <alignment horizontal="center" vertical="top" wrapText="1"/>
    </xf>
    <xf numFmtId="4" fontId="16" fillId="0" borderId="11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53" xfId="0" applyFont="1" applyFill="1" applyBorder="1" applyAlignment="1">
      <alignment horizontal="center" vertical="top" wrapText="1"/>
    </xf>
    <xf numFmtId="4" fontId="16" fillId="0" borderId="9" xfId="0" applyNumberFormat="1" applyFont="1" applyFill="1" applyBorder="1" applyAlignment="1">
      <alignment horizontal="center" vertical="top" wrapText="1"/>
    </xf>
    <xf numFmtId="4" fontId="16" fillId="0" borderId="10" xfId="0" applyNumberFormat="1" applyFont="1" applyFill="1" applyBorder="1" applyAlignment="1">
      <alignment horizontal="center" vertical="top" wrapText="1"/>
    </xf>
    <xf numFmtId="4" fontId="16" fillId="0" borderId="11" xfId="0" applyNumberFormat="1" applyFont="1" applyFill="1" applyBorder="1" applyAlignment="1">
      <alignment horizontal="center" vertical="top" wrapText="1"/>
    </xf>
    <xf numFmtId="4" fontId="16" fillId="0" borderId="9" xfId="0" applyNumberFormat="1" applyFont="1" applyFill="1" applyBorder="1" applyAlignment="1">
      <alignment horizontal="center" vertical="top" wrapText="1"/>
    </xf>
    <xf numFmtId="4" fontId="16" fillId="0" borderId="10" xfId="0" applyNumberFormat="1" applyFont="1" applyFill="1" applyBorder="1" applyAlignment="1">
      <alignment horizontal="center" vertical="top" wrapText="1"/>
    </xf>
    <xf numFmtId="4" fontId="16" fillId="0" borderId="11" xfId="0" applyNumberFormat="1" applyFont="1" applyFill="1" applyBorder="1" applyAlignment="1">
      <alignment horizontal="center" vertical="top" wrapText="1"/>
    </xf>
    <xf numFmtId="4" fontId="16" fillId="0" borderId="9" xfId="0" applyNumberFormat="1" applyFont="1" applyFill="1" applyBorder="1" applyAlignment="1">
      <alignment horizontal="center" vertical="top" wrapText="1"/>
    </xf>
    <xf numFmtId="4" fontId="16" fillId="0" borderId="10" xfId="0" applyNumberFormat="1" applyFont="1" applyFill="1" applyBorder="1" applyAlignment="1">
      <alignment horizontal="center" vertical="top" wrapText="1"/>
    </xf>
    <xf numFmtId="4" fontId="16" fillId="0" borderId="11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53" xfId="0" applyFont="1" applyFill="1" applyBorder="1" applyAlignment="1">
      <alignment horizontal="center" vertical="top" wrapText="1"/>
    </xf>
    <xf numFmtId="4" fontId="16" fillId="2" borderId="9" xfId="0" applyNumberFormat="1" applyFont="1" applyFill="1" applyBorder="1" applyAlignment="1">
      <alignment horizontal="center" vertical="top" wrapText="1"/>
    </xf>
    <xf numFmtId="4" fontId="16" fillId="2" borderId="10" xfId="0" applyNumberFormat="1" applyFont="1" applyFill="1" applyBorder="1" applyAlignment="1">
      <alignment horizontal="center" vertical="top" wrapText="1"/>
    </xf>
    <xf numFmtId="4" fontId="16" fillId="2" borderId="11" xfId="0" applyNumberFormat="1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30" xfId="0" applyFont="1" applyFill="1" applyBorder="1" applyAlignment="1">
      <alignment horizontal="left" vertical="center" wrapText="1"/>
    </xf>
    <xf numFmtId="2" fontId="32" fillId="0" borderId="4" xfId="0" applyNumberFormat="1" applyFont="1" applyFill="1" applyBorder="1" applyAlignment="1">
      <alignment horizontal="left" vertical="center" wrapText="1"/>
    </xf>
    <xf numFmtId="2" fontId="32" fillId="0" borderId="3" xfId="0" applyNumberFormat="1" applyFont="1" applyFill="1" applyBorder="1" applyAlignment="1">
      <alignment horizontal="left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3" fillId="0" borderId="66" xfId="0" applyNumberFormat="1" applyFont="1" applyFill="1" applyBorder="1" applyAlignment="1">
      <alignment horizont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0" fontId="16" fillId="0" borderId="3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2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" fontId="16" fillId="0" borderId="16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3" fillId="0" borderId="66" xfId="0" applyNumberFormat="1" applyFont="1" applyFill="1" applyBorder="1" applyAlignment="1">
      <alignment horizont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4" fontId="27" fillId="0" borderId="3" xfId="0" applyNumberFormat="1" applyFont="1" applyFill="1" applyBorder="1" applyAlignment="1">
      <alignment horizontal="left" vertical="center" wrapText="1"/>
    </xf>
    <xf numFmtId="4" fontId="3" fillId="0" borderId="66" xfId="0" applyNumberFormat="1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0" xfId="0" applyAlignment="1"/>
    <xf numFmtId="2" fontId="0" fillId="0" borderId="0" xfId="0" applyNumberFormat="1" applyFill="1"/>
    <xf numFmtId="4" fontId="0" fillId="0" borderId="0" xfId="0" applyNumberFormat="1" applyFill="1"/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left"/>
    </xf>
    <xf numFmtId="4" fontId="3" fillId="0" borderId="19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44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19" xfId="0" applyBorder="1"/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49" fontId="7" fillId="0" borderId="28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3" fontId="3" fillId="0" borderId="41" xfId="1" applyFont="1" applyFill="1" applyBorder="1" applyAlignment="1">
      <alignment horizontal="center" vertical="center" wrapText="1"/>
    </xf>
    <xf numFmtId="43" fontId="3" fillId="0" borderId="42" xfId="1" applyFont="1" applyFill="1" applyBorder="1" applyAlignment="1">
      <alignment horizontal="center" vertical="center" wrapText="1"/>
    </xf>
    <xf numFmtId="43" fontId="3" fillId="0" borderId="43" xfId="1" applyFont="1" applyFill="1" applyBorder="1" applyAlignment="1">
      <alignment horizontal="center" vertical="center" wrapText="1"/>
    </xf>
    <xf numFmtId="43" fontId="3" fillId="0" borderId="48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  <xf numFmtId="43" fontId="3" fillId="0" borderId="38" xfId="1" applyFont="1" applyFill="1" applyBorder="1" applyAlignment="1">
      <alignment horizontal="center" vertical="center" wrapText="1"/>
    </xf>
    <xf numFmtId="43" fontId="3" fillId="0" borderId="10" xfId="1" applyFont="1" applyFill="1" applyBorder="1" applyAlignment="1">
      <alignment horizontal="center" vertical="center" wrapText="1"/>
    </xf>
    <xf numFmtId="43" fontId="3" fillId="0" borderId="11" xfId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58" xfId="0" applyNumberFormat="1" applyFont="1" applyFill="1" applyBorder="1" applyAlignment="1">
      <alignment horizontal="center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55" xfId="0" applyNumberFormat="1" applyFont="1" applyFill="1" applyBorder="1" applyAlignment="1">
      <alignment horizontal="center" wrapText="1"/>
    </xf>
    <xf numFmtId="0" fontId="3" fillId="0" borderId="50" xfId="0" applyFont="1" applyFill="1" applyBorder="1" applyAlignment="1">
      <alignment horizontal="center" wrapText="1"/>
    </xf>
    <xf numFmtId="0" fontId="3" fillId="0" borderId="54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wrapText="1"/>
    </xf>
    <xf numFmtId="0" fontId="16" fillId="0" borderId="24" xfId="0" applyFont="1" applyFill="1" applyBorder="1" applyAlignment="1">
      <alignment horizontal="center" wrapText="1"/>
    </xf>
    <xf numFmtId="0" fontId="16" fillId="0" borderId="26" xfId="0" applyFont="1" applyFill="1" applyBorder="1" applyAlignment="1">
      <alignment horizont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4" fontId="3" fillId="0" borderId="33" xfId="0" applyNumberFormat="1" applyFont="1" applyFill="1" applyBorder="1" applyAlignment="1">
      <alignment horizontal="center" vertical="center" wrapText="1"/>
    </xf>
    <xf numFmtId="4" fontId="3" fillId="0" borderId="35" xfId="0" applyNumberFormat="1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4" fontId="3" fillId="0" borderId="50" xfId="0" applyNumberFormat="1" applyFont="1" applyFill="1" applyBorder="1" applyAlignment="1">
      <alignment horizontal="center" wrapText="1"/>
    </xf>
    <xf numFmtId="4" fontId="3" fillId="0" borderId="54" xfId="0" applyNumberFormat="1" applyFont="1" applyFill="1" applyBorder="1" applyAlignment="1">
      <alignment horizont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4" fontId="3" fillId="0" borderId="66" xfId="0" applyNumberFormat="1" applyFont="1" applyFill="1" applyBorder="1" applyAlignment="1">
      <alignment horizontal="center" wrapText="1"/>
    </xf>
    <xf numFmtId="0" fontId="3" fillId="0" borderId="66" xfId="0" applyFont="1" applyFill="1" applyBorder="1" applyAlignment="1">
      <alignment horizontal="center" wrapText="1"/>
    </xf>
    <xf numFmtId="4" fontId="3" fillId="0" borderId="66" xfId="0" applyNumberFormat="1" applyFont="1" applyFill="1" applyBorder="1" applyAlignment="1">
      <alignment horizontal="center" vertical="center" wrapText="1"/>
    </xf>
    <xf numFmtId="4" fontId="3" fillId="0" borderId="67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left" vertical="center" wrapText="1"/>
    </xf>
    <xf numFmtId="49" fontId="7" fillId="0" borderId="19" xfId="0" applyNumberFormat="1" applyFont="1" applyFill="1" applyBorder="1" applyAlignment="1">
      <alignment horizontal="left" vertical="center" wrapText="1"/>
    </xf>
    <xf numFmtId="0" fontId="2" fillId="0" borderId="68" xfId="0" applyFont="1" applyFill="1" applyBorder="1" applyAlignment="1">
      <alignment horizontal="right" vertical="center" wrapText="1"/>
    </xf>
    <xf numFmtId="0" fontId="2" fillId="0" borderId="66" xfId="0" applyFont="1" applyFill="1" applyBorder="1" applyAlignment="1">
      <alignment horizontal="right" vertical="center" wrapText="1"/>
    </xf>
    <xf numFmtId="0" fontId="3" fillId="0" borderId="66" xfId="0" applyFont="1" applyFill="1" applyBorder="1" applyAlignment="1">
      <alignment horizontal="center" vertical="center" wrapText="1"/>
    </xf>
    <xf numFmtId="4" fontId="3" fillId="0" borderId="56" xfId="0" applyNumberFormat="1" applyFont="1" applyFill="1" applyBorder="1" applyAlignment="1">
      <alignment horizontal="center" vertical="center" wrapText="1"/>
    </xf>
    <xf numFmtId="4" fontId="3" fillId="0" borderId="57" xfId="0" applyNumberFormat="1" applyFont="1" applyFill="1" applyBorder="1" applyAlignment="1">
      <alignment horizontal="center" vertical="center" wrapText="1"/>
    </xf>
    <xf numFmtId="4" fontId="3" fillId="0" borderId="62" xfId="0" applyNumberFormat="1" applyFont="1" applyFill="1" applyBorder="1" applyAlignment="1">
      <alignment horizontal="center" vertical="center" wrapText="1"/>
    </xf>
    <xf numFmtId="4" fontId="3" fillId="0" borderId="6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6" fillId="0" borderId="64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49" fontId="3" fillId="0" borderId="62" xfId="0" applyNumberFormat="1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wrapText="1"/>
    </xf>
    <xf numFmtId="0" fontId="16" fillId="0" borderId="50" xfId="0" applyFont="1" applyFill="1" applyBorder="1" applyAlignment="1">
      <alignment horizontal="center" wrapText="1"/>
    </xf>
    <xf numFmtId="0" fontId="16" fillId="0" borderId="54" xfId="0" applyFont="1" applyFill="1" applyBorder="1" applyAlignment="1">
      <alignment horizont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/>
    </xf>
    <xf numFmtId="0" fontId="17" fillId="0" borderId="30" xfId="0" applyFont="1" applyFill="1" applyBorder="1" applyAlignment="1">
      <alignment horizontal="right" vertical="center"/>
    </xf>
    <xf numFmtId="0" fontId="16" fillId="0" borderId="49" xfId="0" applyFont="1" applyFill="1" applyBorder="1" applyAlignment="1">
      <alignment horizontal="center"/>
    </xf>
    <xf numFmtId="0" fontId="16" fillId="0" borderId="54" xfId="0" applyFont="1" applyFill="1" applyBorder="1" applyAlignment="1">
      <alignment horizontal="center"/>
    </xf>
    <xf numFmtId="4" fontId="16" fillId="0" borderId="55" xfId="0" applyNumberFormat="1" applyFont="1" applyFill="1" applyBorder="1" applyAlignment="1">
      <alignment horizontal="center" wrapText="1"/>
    </xf>
    <xf numFmtId="4" fontId="16" fillId="0" borderId="50" xfId="0" applyNumberFormat="1" applyFont="1" applyFill="1" applyBorder="1" applyAlignment="1">
      <alignment horizontal="center" wrapText="1"/>
    </xf>
    <xf numFmtId="4" fontId="16" fillId="0" borderId="54" xfId="0" applyNumberFormat="1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9" fontId="16" fillId="0" borderId="52" xfId="0" applyNumberFormat="1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49" fontId="16" fillId="0" borderId="38" xfId="0" applyNumberFormat="1" applyFont="1" applyFill="1" applyBorder="1" applyAlignment="1">
      <alignment horizontal="center"/>
    </xf>
    <xf numFmtId="49" fontId="16" fillId="0" borderId="11" xfId="0" applyNumberFormat="1" applyFont="1" applyFill="1" applyBorder="1" applyAlignment="1">
      <alignment horizontal="center"/>
    </xf>
    <xf numFmtId="4" fontId="16" fillId="0" borderId="9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 wrapText="1"/>
    </xf>
    <xf numFmtId="4" fontId="16" fillId="0" borderId="50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9" fontId="16" fillId="0" borderId="31" xfId="0" applyNumberFormat="1" applyFont="1" applyFill="1" applyBorder="1" applyAlignment="1">
      <alignment horizontal="left" vertical="center" wrapText="1"/>
    </xf>
    <xf numFmtId="49" fontId="16" fillId="0" borderId="24" xfId="0" applyNumberFormat="1" applyFont="1" applyFill="1" applyBorder="1" applyAlignment="1">
      <alignment horizontal="left" vertical="center" wrapText="1"/>
    </xf>
    <xf numFmtId="49" fontId="16" fillId="0" borderId="25" xfId="0" applyNumberFormat="1" applyFont="1" applyFill="1" applyBorder="1" applyAlignment="1">
      <alignment horizontal="left" vertical="center" wrapText="1"/>
    </xf>
    <xf numFmtId="49" fontId="16" fillId="0" borderId="49" xfId="0" applyNumberFormat="1" applyFont="1" applyFill="1" applyBorder="1" applyAlignment="1">
      <alignment horizontal="center"/>
    </xf>
    <xf numFmtId="49" fontId="16" fillId="0" borderId="54" xfId="0" applyNumberFormat="1" applyFont="1" applyFill="1" applyBorder="1" applyAlignment="1">
      <alignment horizontal="center"/>
    </xf>
    <xf numFmtId="0" fontId="16" fillId="0" borderId="5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wrapText="1"/>
    </xf>
    <xf numFmtId="0" fontId="16" fillId="0" borderId="31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49" fontId="16" fillId="0" borderId="28" xfId="0" applyNumberFormat="1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2" fontId="16" fillId="0" borderId="55" xfId="0" applyNumberFormat="1" applyFont="1" applyFill="1" applyBorder="1" applyAlignment="1">
      <alignment horizontal="center" vertical="center" wrapText="1"/>
    </xf>
    <xf numFmtId="2" fontId="16" fillId="0" borderId="50" xfId="0" applyNumberFormat="1" applyFont="1" applyFill="1" applyBorder="1" applyAlignment="1">
      <alignment horizontal="center" vertical="center" wrapText="1"/>
    </xf>
    <xf numFmtId="2" fontId="16" fillId="0" borderId="54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4" fontId="3" fillId="0" borderId="55" xfId="0" applyNumberFormat="1" applyFont="1" applyFill="1" applyBorder="1" applyAlignment="1">
      <alignment horizontal="center" vertical="center" wrapText="1"/>
    </xf>
    <xf numFmtId="4" fontId="3" fillId="0" borderId="50" xfId="0" applyNumberFormat="1" applyFont="1" applyFill="1" applyBorder="1" applyAlignment="1">
      <alignment horizontal="center" vertical="center" wrapText="1"/>
    </xf>
    <xf numFmtId="4" fontId="3" fillId="0" borderId="5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/>
    </xf>
    <xf numFmtId="0" fontId="17" fillId="0" borderId="41" xfId="0" applyFont="1" applyFill="1" applyBorder="1" applyAlignment="1">
      <alignment horizontal="left" wrapText="1"/>
    </xf>
    <xf numFmtId="0" fontId="17" fillId="0" borderId="42" xfId="0" applyFont="1" applyFill="1" applyBorder="1" applyAlignment="1">
      <alignment horizontal="left" wrapText="1"/>
    </xf>
    <xf numFmtId="0" fontId="17" fillId="0" borderId="45" xfId="0" applyFont="1" applyFill="1" applyBorder="1" applyAlignment="1">
      <alignment horizontal="left" wrapText="1"/>
    </xf>
    <xf numFmtId="0" fontId="16" fillId="0" borderId="52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right" vertical="center" wrapText="1"/>
    </xf>
    <xf numFmtId="0" fontId="2" fillId="0" borderId="50" xfId="0" applyFont="1" applyFill="1" applyBorder="1" applyAlignment="1">
      <alignment horizontal="right" vertical="center" wrapText="1"/>
    </xf>
    <xf numFmtId="0" fontId="2" fillId="0" borderId="54" xfId="0" applyFont="1" applyFill="1" applyBorder="1" applyAlignment="1">
      <alignment horizontal="right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16" fillId="0" borderId="28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left" wrapText="1"/>
    </xf>
    <xf numFmtId="49" fontId="16" fillId="0" borderId="20" xfId="0" applyNumberFormat="1" applyFont="1" applyFill="1" applyBorder="1" applyAlignment="1">
      <alignment horizontal="left" wrapText="1"/>
    </xf>
    <xf numFmtId="49" fontId="16" fillId="0" borderId="28" xfId="0" applyNumberFormat="1" applyFont="1" applyFill="1" applyBorder="1" applyAlignment="1">
      <alignment horizontal="center" wrapText="1"/>
    </xf>
    <xf numFmtId="49" fontId="16" fillId="0" borderId="2" xfId="0" applyNumberFormat="1" applyFont="1" applyFill="1" applyBorder="1" applyAlignment="1">
      <alignment horizontal="center" wrapText="1"/>
    </xf>
    <xf numFmtId="49" fontId="16" fillId="0" borderId="8" xfId="0" applyNumberFormat="1" applyFont="1" applyFill="1" applyBorder="1" applyAlignment="1">
      <alignment horizont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9" fontId="17" fillId="0" borderId="31" xfId="0" applyNumberFormat="1" applyFont="1" applyFill="1" applyBorder="1" applyAlignment="1">
      <alignment horizontal="right" vertical="center"/>
    </xf>
    <xf numFmtId="49" fontId="16" fillId="0" borderId="24" xfId="0" applyNumberFormat="1" applyFont="1" applyFill="1" applyBorder="1" applyAlignment="1">
      <alignment horizontal="right" vertical="center"/>
    </xf>
    <xf numFmtId="49" fontId="16" fillId="0" borderId="25" xfId="0" applyNumberFormat="1" applyFont="1" applyFill="1" applyBorder="1" applyAlignment="1">
      <alignment horizontal="right" vertical="center"/>
    </xf>
    <xf numFmtId="49" fontId="16" fillId="0" borderId="40" xfId="0" applyNumberFormat="1" applyFont="1" applyFill="1" applyBorder="1" applyAlignment="1">
      <alignment horizontal="center" wrapText="1"/>
    </xf>
    <xf numFmtId="49" fontId="16" fillId="0" borderId="33" xfId="0" applyNumberFormat="1" applyFont="1" applyFill="1" applyBorder="1" applyAlignment="1">
      <alignment horizontal="center" wrapText="1"/>
    </xf>
    <xf numFmtId="49" fontId="16" fillId="0" borderId="34" xfId="0" applyNumberFormat="1" applyFont="1" applyFill="1" applyBorder="1" applyAlignment="1">
      <alignment horizontal="center" wrapText="1"/>
    </xf>
    <xf numFmtId="4" fontId="16" fillId="0" borderId="32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>
      <alignment horizontal="center" vertical="center" wrapText="1"/>
    </xf>
    <xf numFmtId="4" fontId="16" fillId="0" borderId="34" xfId="0" applyNumberFormat="1" applyFont="1" applyFill="1" applyBorder="1" applyAlignment="1">
      <alignment horizontal="center" vertical="center" wrapText="1"/>
    </xf>
    <xf numFmtId="49" fontId="16" fillId="0" borderId="5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0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 wrapText="1"/>
    </xf>
    <xf numFmtId="49" fontId="3" fillId="0" borderId="20" xfId="0" applyNumberFormat="1" applyFont="1" applyFill="1" applyBorder="1" applyAlignment="1">
      <alignment horizontal="left" wrapText="1"/>
    </xf>
    <xf numFmtId="49" fontId="16" fillId="0" borderId="36" xfId="0" applyNumberFormat="1" applyFont="1" applyFill="1" applyBorder="1" applyAlignment="1">
      <alignment horizontal="center" wrapText="1"/>
    </xf>
    <xf numFmtId="49" fontId="16" fillId="0" borderId="16" xfId="0" applyNumberFormat="1" applyFont="1" applyFill="1" applyBorder="1" applyAlignment="1">
      <alignment horizontal="center" wrapText="1"/>
    </xf>
    <xf numFmtId="49" fontId="16" fillId="0" borderId="27" xfId="0" applyNumberFormat="1" applyFont="1" applyFill="1" applyBorder="1" applyAlignment="1">
      <alignment horizont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16" xfId="0" applyNumberFormat="1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49" fontId="16" fillId="0" borderId="21" xfId="0" applyNumberFormat="1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>
      <alignment horizontal="center" vertical="center" wrapText="1"/>
    </xf>
    <xf numFmtId="49" fontId="16" fillId="0" borderId="23" xfId="0" applyNumberFormat="1" applyFont="1" applyFill="1" applyBorder="1" applyAlignment="1">
      <alignment horizontal="center" vertical="center" wrapText="1"/>
    </xf>
    <xf numFmtId="49" fontId="16" fillId="0" borderId="24" xfId="0" applyNumberFormat="1" applyFont="1" applyFill="1" applyBorder="1" applyAlignment="1">
      <alignment horizontal="center" vertical="center" wrapText="1"/>
    </xf>
    <xf numFmtId="49" fontId="16" fillId="0" borderId="25" xfId="0" applyNumberFormat="1" applyFont="1" applyFill="1" applyBorder="1" applyAlignment="1">
      <alignment horizontal="center" vertical="center" wrapText="1"/>
    </xf>
    <xf numFmtId="49" fontId="16" fillId="0" borderId="31" xfId="0" applyNumberFormat="1" applyFont="1" applyFill="1" applyBorder="1" applyAlignment="1">
      <alignment horizontal="center" wrapText="1"/>
    </xf>
    <xf numFmtId="49" fontId="16" fillId="0" borderId="24" xfId="0" applyNumberFormat="1" applyFont="1" applyFill="1" applyBorder="1" applyAlignment="1">
      <alignment horizontal="center" wrapText="1"/>
    </xf>
    <xf numFmtId="49" fontId="16" fillId="0" borderId="26" xfId="0" applyNumberFormat="1" applyFont="1" applyFill="1" applyBorder="1" applyAlignment="1">
      <alignment horizont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49" fontId="16" fillId="0" borderId="38" xfId="0" applyNumberFormat="1" applyFont="1" applyFill="1" applyBorder="1" applyAlignment="1">
      <alignment horizontal="center" wrapText="1"/>
    </xf>
    <xf numFmtId="49" fontId="16" fillId="0" borderId="10" xfId="0" applyNumberFormat="1" applyFont="1" applyFill="1" applyBorder="1" applyAlignment="1">
      <alignment horizontal="center" wrapText="1"/>
    </xf>
    <xf numFmtId="49" fontId="16" fillId="0" borderId="11" xfId="0" applyNumberFormat="1" applyFont="1" applyFill="1" applyBorder="1" applyAlignment="1">
      <alignment horizontal="center" wrapText="1"/>
    </xf>
    <xf numFmtId="49" fontId="16" fillId="0" borderId="28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horizontal="left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20" xfId="0" applyNumberFormat="1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9" fontId="16" fillId="0" borderId="16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center" vertical="center" wrapText="1"/>
    </xf>
    <xf numFmtId="49" fontId="16" fillId="0" borderId="19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49" fontId="16" fillId="0" borderId="2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lef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0" fillId="0" borderId="0" xfId="0" applyFill="1" applyAlignment="1"/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49" fontId="22" fillId="0" borderId="28" xfId="0" applyNumberFormat="1" applyFont="1" applyFill="1" applyBorder="1" applyAlignment="1">
      <alignment horizontal="left" wrapText="1"/>
    </xf>
    <xf numFmtId="49" fontId="22" fillId="0" borderId="2" xfId="0" applyNumberFormat="1" applyFont="1" applyFill="1" applyBorder="1" applyAlignment="1">
      <alignment horizontal="left" wrapText="1"/>
    </xf>
    <xf numFmtId="49" fontId="22" fillId="0" borderId="20" xfId="0" applyNumberFormat="1" applyFont="1" applyFill="1" applyBorder="1" applyAlignment="1">
      <alignment horizontal="left" wrapText="1"/>
    </xf>
    <xf numFmtId="49" fontId="3" fillId="0" borderId="36" xfId="0" applyNumberFormat="1" applyFont="1" applyFill="1" applyBorder="1" applyAlignment="1">
      <alignment horizontal="center" wrapText="1"/>
    </xf>
    <xf numFmtId="49" fontId="3" fillId="0" borderId="16" xfId="0" applyNumberFormat="1" applyFont="1" applyFill="1" applyBorder="1" applyAlignment="1">
      <alignment horizontal="center" wrapText="1"/>
    </xf>
    <xf numFmtId="49" fontId="3" fillId="0" borderId="27" xfId="0" applyNumberFormat="1" applyFont="1" applyFill="1" applyBorder="1" applyAlignment="1">
      <alignment horizont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9" fontId="22" fillId="0" borderId="31" xfId="0" applyNumberFormat="1" applyFont="1" applyFill="1" applyBorder="1" applyAlignment="1">
      <alignment horizontal="left" wrapText="1"/>
    </xf>
    <xf numFmtId="49" fontId="22" fillId="0" borderId="24" xfId="0" applyNumberFormat="1" applyFont="1" applyFill="1" applyBorder="1" applyAlignment="1">
      <alignment horizontal="left" wrapText="1"/>
    </xf>
    <xf numFmtId="49" fontId="22" fillId="0" borderId="25" xfId="0" applyNumberFormat="1" applyFont="1" applyFill="1" applyBorder="1" applyAlignment="1">
      <alignment horizontal="left" wrapText="1"/>
    </xf>
    <xf numFmtId="49" fontId="3" fillId="0" borderId="31" xfId="0" applyNumberFormat="1" applyFont="1" applyFill="1" applyBorder="1" applyAlignment="1">
      <alignment horizontal="center" wrapText="1"/>
    </xf>
    <xf numFmtId="49" fontId="3" fillId="0" borderId="24" xfId="0" applyNumberFormat="1" applyFont="1" applyFill="1" applyBorder="1" applyAlignment="1">
      <alignment horizontal="center" wrapText="1"/>
    </xf>
    <xf numFmtId="49" fontId="3" fillId="0" borderId="26" xfId="0" applyNumberFormat="1" applyFont="1" applyFill="1" applyBorder="1" applyAlignment="1">
      <alignment horizontal="center" wrapText="1"/>
    </xf>
    <xf numFmtId="49" fontId="3" fillId="0" borderId="28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left" vertical="center" wrapText="1"/>
    </xf>
    <xf numFmtId="49" fontId="7" fillId="0" borderId="24" xfId="0" applyNumberFormat="1" applyFont="1" applyFill="1" applyBorder="1" applyAlignment="1">
      <alignment horizontal="left" vertical="center" wrapText="1"/>
    </xf>
    <xf numFmtId="49" fontId="7" fillId="0" borderId="26" xfId="0" applyNumberFormat="1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36" fillId="0" borderId="49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center" vertical="center" wrapText="1"/>
    </xf>
    <xf numFmtId="4" fontId="3" fillId="2" borderId="23" xfId="0" applyNumberFormat="1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4" fontId="3" fillId="2" borderId="26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0" fontId="3" fillId="2" borderId="8" xfId="0" applyNumberFormat="1" applyFont="1" applyFill="1" applyBorder="1" applyAlignment="1">
      <alignment horizontal="center" wrapText="1"/>
    </xf>
    <xf numFmtId="49" fontId="10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0" fontId="3" fillId="2" borderId="10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left" wrapText="1"/>
    </xf>
    <xf numFmtId="49" fontId="22" fillId="2" borderId="20" xfId="0" applyNumberFormat="1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wrapText="1"/>
    </xf>
    <xf numFmtId="49" fontId="3" fillId="2" borderId="16" xfId="0" applyNumberFormat="1" applyFont="1" applyFill="1" applyBorder="1" applyAlignment="1">
      <alignment horizontal="center" wrapText="1"/>
    </xf>
    <xf numFmtId="49" fontId="3" fillId="2" borderId="27" xfId="0" applyNumberFormat="1" applyFont="1" applyFill="1" applyBorder="1" applyAlignment="1">
      <alignment horizont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27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left" vertical="center" wrapText="1" indent="4"/>
    </xf>
    <xf numFmtId="0" fontId="3" fillId="2" borderId="7" xfId="0" applyNumberFormat="1" applyFont="1" applyFill="1" applyBorder="1" applyAlignment="1">
      <alignment horizontal="left" vertical="center" wrapText="1" indent="4"/>
    </xf>
    <xf numFmtId="0" fontId="3" fillId="2" borderId="20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>
      <alignment horizontal="center" vertical="top" wrapText="1"/>
    </xf>
    <xf numFmtId="0" fontId="3" fillId="2" borderId="1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center" wrapText="1"/>
    </xf>
    <xf numFmtId="0" fontId="3" fillId="2" borderId="19" xfId="0" applyNumberFormat="1" applyFont="1" applyFill="1" applyBorder="1" applyAlignment="1">
      <alignment horizontal="left" vertical="center" wrapText="1" indent="2"/>
    </xf>
    <xf numFmtId="0" fontId="3" fillId="2" borderId="7" xfId="0" applyNumberFormat="1" applyFont="1" applyFill="1" applyBorder="1" applyAlignment="1">
      <alignment horizontal="left" vertical="center" wrapText="1" indent="2"/>
    </xf>
    <xf numFmtId="4" fontId="3" fillId="2" borderId="2" xfId="0" applyNumberFormat="1" applyFont="1" applyFill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49" fontId="3" fillId="2" borderId="31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0" fontId="3" fillId="2" borderId="23" xfId="0" applyNumberFormat="1" applyFont="1" applyFill="1" applyBorder="1" applyAlignment="1">
      <alignment horizontal="center" wrapText="1"/>
    </xf>
    <xf numFmtId="0" fontId="3" fillId="2" borderId="24" xfId="0" applyNumberFormat="1" applyFont="1" applyFill="1" applyBorder="1" applyAlignment="1">
      <alignment horizontal="center" wrapText="1"/>
    </xf>
    <xf numFmtId="0" fontId="3" fillId="2" borderId="26" xfId="0" applyNumberFormat="1" applyFont="1" applyFill="1" applyBorder="1" applyAlignment="1">
      <alignment horizontal="center" wrapText="1"/>
    </xf>
    <xf numFmtId="4" fontId="2" fillId="2" borderId="23" xfId="0" applyNumberFormat="1" applyFont="1" applyFill="1" applyBorder="1" applyAlignment="1">
      <alignment horizontal="center" wrapText="1"/>
    </xf>
    <xf numFmtId="0" fontId="2" fillId="2" borderId="24" xfId="0" applyNumberFormat="1" applyFont="1" applyFill="1" applyBorder="1" applyAlignment="1">
      <alignment horizontal="center" wrapText="1"/>
    </xf>
    <xf numFmtId="0" fontId="2" fillId="2" borderId="26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4" fontId="2" fillId="2" borderId="7" xfId="0" applyNumberFormat="1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4" fontId="2" fillId="2" borderId="8" xfId="0" applyNumberFormat="1" applyFont="1" applyFill="1" applyBorder="1" applyAlignment="1">
      <alignment horizontal="center" wrapText="1"/>
    </xf>
    <xf numFmtId="4" fontId="2" fillId="2" borderId="20" xfId="0" applyNumberFormat="1" applyFont="1" applyFill="1" applyBorder="1" applyAlignment="1">
      <alignment horizontal="center" wrapText="1"/>
    </xf>
    <xf numFmtId="0" fontId="3" fillId="2" borderId="15" xfId="0" applyNumberFormat="1" applyFont="1" applyFill="1" applyBorder="1" applyAlignment="1">
      <alignment horizontal="center" wrapText="1"/>
    </xf>
    <xf numFmtId="0" fontId="3" fillId="2" borderId="16" xfId="0" applyNumberFormat="1" applyFont="1" applyFill="1" applyBorder="1" applyAlignment="1">
      <alignment horizontal="center" wrapText="1"/>
    </xf>
    <xf numFmtId="0" fontId="3" fillId="2" borderId="27" xfId="0" applyNumberFormat="1" applyFont="1" applyFill="1" applyBorder="1" applyAlignment="1">
      <alignment horizontal="center" wrapText="1"/>
    </xf>
    <xf numFmtId="4" fontId="2" fillId="2" borderId="15" xfId="0" applyNumberFormat="1" applyFont="1" applyFill="1" applyBorder="1" applyAlignment="1">
      <alignment horizontal="center" wrapText="1"/>
    </xf>
    <xf numFmtId="0" fontId="2" fillId="2" borderId="16" xfId="0" applyNumberFormat="1" applyFont="1" applyFill="1" applyBorder="1" applyAlignment="1">
      <alignment horizontal="center" wrapText="1"/>
    </xf>
    <xf numFmtId="0" fontId="2" fillId="2" borderId="27" xfId="0" applyNumberFormat="1" applyFont="1" applyFill="1" applyBorder="1" applyAlignment="1">
      <alignment horizont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" fontId="0" fillId="0" borderId="24" xfId="0" applyNumberFormat="1" applyBorder="1"/>
    <xf numFmtId="4" fontId="0" fillId="0" borderId="26" xfId="0" applyNumberFormat="1" applyBorder="1"/>
    <xf numFmtId="0" fontId="1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49" fontId="3" fillId="2" borderId="24" xfId="0" applyNumberFormat="1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4" fontId="16" fillId="2" borderId="32" xfId="0" applyNumberFormat="1" applyFont="1" applyFill="1" applyBorder="1" applyAlignment="1">
      <alignment horizontal="center" vertical="center" wrapText="1"/>
    </xf>
    <xf numFmtId="4" fontId="16" fillId="2" borderId="33" xfId="0" applyNumberFormat="1" applyFont="1" applyFill="1" applyBorder="1" applyAlignment="1">
      <alignment horizontal="center" vertical="center" wrapText="1"/>
    </xf>
    <xf numFmtId="4" fontId="16" fillId="2" borderId="34" xfId="0" applyNumberFormat="1" applyFont="1" applyFill="1" applyBorder="1" applyAlignment="1">
      <alignment horizontal="center" vertical="center" wrapText="1"/>
    </xf>
    <xf numFmtId="4" fontId="16" fillId="2" borderId="35" xfId="0" applyNumberFormat="1" applyFont="1" applyFill="1" applyBorder="1" applyAlignment="1">
      <alignment horizontal="center" vertical="center" wrapText="1"/>
    </xf>
    <xf numFmtId="49" fontId="16" fillId="2" borderId="28" xfId="0" applyNumberFormat="1" applyFont="1" applyFill="1" applyBorder="1" applyAlignment="1">
      <alignment horizontal="left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3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 wrapText="1"/>
    </xf>
    <xf numFmtId="49" fontId="16" fillId="2" borderId="52" xfId="0" applyNumberFormat="1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left" wrapText="1"/>
    </xf>
    <xf numFmtId="49" fontId="16" fillId="2" borderId="24" xfId="0" applyNumberFormat="1" applyFont="1" applyFill="1" applyBorder="1" applyAlignment="1">
      <alignment horizontal="left" wrapText="1"/>
    </xf>
    <xf numFmtId="49" fontId="16" fillId="2" borderId="25" xfId="0" applyNumberFormat="1" applyFont="1" applyFill="1" applyBorder="1" applyAlignment="1">
      <alignment horizontal="left" wrapText="1"/>
    </xf>
    <xf numFmtId="49" fontId="16" fillId="2" borderId="31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49" fontId="25" fillId="2" borderId="0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6" xfId="0" applyNumberFormat="1" applyFont="1" applyFill="1" applyBorder="1" applyAlignment="1">
      <alignment horizontal="right" vertical="center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" fontId="16" fillId="2" borderId="49" xfId="0" applyNumberFormat="1" applyFont="1" applyFill="1" applyBorder="1" applyAlignment="1">
      <alignment horizontal="center" vertical="center" wrapText="1"/>
    </xf>
    <xf numFmtId="4" fontId="16" fillId="2" borderId="50" xfId="0" applyNumberFormat="1" applyFont="1" applyFill="1" applyBorder="1" applyAlignment="1">
      <alignment horizontal="center" vertical="center" wrapText="1"/>
    </xf>
    <xf numFmtId="4" fontId="16" fillId="2" borderId="54" xfId="0" applyNumberFormat="1" applyFont="1" applyFill="1" applyBorder="1" applyAlignment="1">
      <alignment horizontal="center" vertical="center" wrapText="1"/>
    </xf>
    <xf numFmtId="4" fontId="16" fillId="2" borderId="55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 vertical="top"/>
    </xf>
    <xf numFmtId="49" fontId="16" fillId="2" borderId="10" xfId="0" applyNumberFormat="1" applyFont="1" applyFill="1" applyBorder="1" applyAlignment="1">
      <alignment horizontal="center"/>
    </xf>
    <xf numFmtId="0" fontId="16" fillId="2" borderId="10" xfId="1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10" xfId="0" applyFont="1" applyFill="1" applyBorder="1" applyAlignment="1">
      <alignment horizontal="center" vertical="top"/>
    </xf>
    <xf numFmtId="49" fontId="16" fillId="2" borderId="10" xfId="0" applyNumberFormat="1" applyFont="1" applyFill="1" applyBorder="1" applyAlignment="1">
      <alignment horizontal="center" vertical="top"/>
    </xf>
    <xf numFmtId="0" fontId="16" fillId="2" borderId="23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/>
    </xf>
    <xf numFmtId="4" fontId="16" fillId="2" borderId="56" xfId="0" applyNumberFormat="1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/>
    </xf>
    <xf numFmtId="4" fontId="16" fillId="2" borderId="57" xfId="0" applyNumberFormat="1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right" vertical="center"/>
    </xf>
    <xf numFmtId="0" fontId="17" fillId="2" borderId="45" xfId="0" applyFont="1" applyFill="1" applyBorder="1" applyAlignment="1">
      <alignment horizontal="right" vertical="center"/>
    </xf>
    <xf numFmtId="0" fontId="16" fillId="2" borderId="64" xfId="0" applyFont="1" applyFill="1" applyBorder="1" applyAlignment="1">
      <alignment horizontal="center"/>
    </xf>
    <xf numFmtId="0" fontId="16" fillId="2" borderId="62" xfId="0" applyFont="1" applyFill="1" applyBorder="1" applyAlignment="1">
      <alignment horizontal="center" vertical="center"/>
    </xf>
    <xf numFmtId="4" fontId="16" fillId="2" borderId="62" xfId="0" applyNumberFormat="1" applyFont="1" applyFill="1" applyBorder="1" applyAlignment="1">
      <alignment horizontal="center" vertical="center"/>
    </xf>
    <xf numFmtId="4" fontId="16" fillId="2" borderId="63" xfId="0" applyNumberFormat="1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49" fontId="16" fillId="2" borderId="62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center" wrapText="1"/>
    </xf>
    <xf numFmtId="49" fontId="16" fillId="2" borderId="50" xfId="0" applyNumberFormat="1" applyFont="1" applyFill="1" applyBorder="1" applyAlignment="1">
      <alignment horizontal="center" wrapText="1"/>
    </xf>
    <xf numFmtId="49" fontId="16" fillId="2" borderId="54" xfId="0" applyNumberFormat="1" applyFont="1" applyFill="1" applyBorder="1" applyAlignment="1">
      <alignment horizontal="center" wrapText="1"/>
    </xf>
    <xf numFmtId="4" fontId="16" fillId="2" borderId="5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49" fontId="19" fillId="2" borderId="20" xfId="0" applyNumberFormat="1" applyFont="1" applyFill="1" applyBorder="1" applyAlignment="1">
      <alignment horizontal="center" vertical="center" wrapText="1"/>
    </xf>
    <xf numFmtId="49" fontId="16" fillId="2" borderId="52" xfId="0" applyNumberFormat="1" applyFont="1" applyFill="1" applyBorder="1" applyAlignment="1">
      <alignment horizontal="center" wrapText="1"/>
    </xf>
    <xf numFmtId="49" fontId="16" fillId="2" borderId="1" xfId="0" applyNumberFormat="1" applyFont="1" applyFill="1" applyBorder="1" applyAlignment="1">
      <alignment horizontal="center" wrapText="1"/>
    </xf>
    <xf numFmtId="49" fontId="16" fillId="2" borderId="3" xfId="0" applyNumberFormat="1" applyFont="1" applyFill="1" applyBorder="1" applyAlignment="1">
      <alignment horizontal="center" wrapText="1"/>
    </xf>
    <xf numFmtId="4" fontId="16" fillId="2" borderId="12" xfId="0" applyNumberFormat="1" applyFont="1" applyFill="1" applyBorder="1" applyAlignment="1">
      <alignment horizontal="center" vertical="center" wrapText="1"/>
    </xf>
    <xf numFmtId="4" fontId="16" fillId="2" borderId="57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4" fontId="16" fillId="2" borderId="47" xfId="0" applyNumberFormat="1" applyFont="1" applyFill="1" applyBorder="1" applyAlignment="1">
      <alignment horizontal="center" vertical="center" wrapText="1"/>
    </xf>
    <xf numFmtId="49" fontId="17" fillId="2" borderId="31" xfId="0" applyNumberFormat="1" applyFont="1" applyFill="1" applyBorder="1" applyAlignment="1">
      <alignment horizontal="center" vertical="center" wrapText="1"/>
    </xf>
    <xf numFmtId="49" fontId="17" fillId="2" borderId="24" xfId="0" applyNumberFormat="1" applyFont="1" applyFill="1" applyBorder="1" applyAlignment="1">
      <alignment horizontal="center" vertical="center" wrapText="1"/>
    </xf>
    <xf numFmtId="49" fontId="17" fillId="2" borderId="26" xfId="0" applyNumberFormat="1" applyFont="1" applyFill="1" applyBorder="1" applyAlignment="1">
      <alignment horizontal="center" vertical="center" wrapText="1"/>
    </xf>
    <xf numFmtId="49" fontId="17" fillId="2" borderId="25" xfId="0" applyNumberFormat="1" applyFont="1" applyFill="1" applyBorder="1" applyAlignment="1">
      <alignment horizontal="center" vertical="center" wrapText="1"/>
    </xf>
    <xf numFmtId="49" fontId="16" fillId="2" borderId="49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8" xfId="0" applyNumberFormat="1" applyFont="1" applyFill="1" applyBorder="1" applyAlignment="1">
      <alignment horizontal="center" vertical="center" wrapText="1"/>
    </xf>
    <xf numFmtId="49" fontId="16" fillId="2" borderId="28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/>
    </xf>
    <xf numFmtId="4" fontId="16" fillId="2" borderId="17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4" fontId="16" fillId="2" borderId="9" xfId="0" applyNumberFormat="1" applyFont="1" applyFill="1" applyBorder="1" applyAlignment="1">
      <alignment horizontal="center" vertical="center"/>
    </xf>
    <xf numFmtId="4" fontId="16" fillId="2" borderId="10" xfId="0" applyNumberFormat="1" applyFont="1" applyFill="1" applyBorder="1" applyAlignment="1">
      <alignment horizontal="center" vertical="center"/>
    </xf>
    <xf numFmtId="4" fontId="16" fillId="2" borderId="11" xfId="0" applyNumberFormat="1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right" vertical="center"/>
    </xf>
    <xf numFmtId="0" fontId="17" fillId="2" borderId="33" xfId="0" applyFont="1" applyFill="1" applyBorder="1" applyAlignment="1">
      <alignment horizontal="right" vertical="center"/>
    </xf>
    <xf numFmtId="0" fontId="17" fillId="2" borderId="35" xfId="0" applyFont="1" applyFill="1" applyBorder="1" applyAlignment="1">
      <alignment horizontal="right" vertical="center"/>
    </xf>
    <xf numFmtId="4" fontId="16" fillId="2" borderId="32" xfId="0" applyNumberFormat="1" applyFont="1" applyFill="1" applyBorder="1" applyAlignment="1">
      <alignment horizontal="center" vertical="center"/>
    </xf>
    <xf numFmtId="4" fontId="16" fillId="2" borderId="33" xfId="0" applyNumberFormat="1" applyFont="1" applyFill="1" applyBorder="1" applyAlignment="1">
      <alignment horizontal="center" vertical="center"/>
    </xf>
    <xf numFmtId="4" fontId="16" fillId="2" borderId="34" xfId="0" applyNumberFormat="1" applyFont="1" applyFill="1" applyBorder="1" applyAlignment="1">
      <alignment horizontal="center" vertical="center"/>
    </xf>
    <xf numFmtId="4" fontId="16" fillId="2" borderId="55" xfId="0" applyNumberFormat="1" applyFont="1" applyFill="1" applyBorder="1" applyAlignment="1">
      <alignment horizontal="center" vertical="center"/>
    </xf>
    <xf numFmtId="4" fontId="16" fillId="2" borderId="50" xfId="0" applyNumberFormat="1" applyFont="1" applyFill="1" applyBorder="1" applyAlignment="1">
      <alignment horizontal="center" vertical="center"/>
    </xf>
    <xf numFmtId="4" fontId="16" fillId="2" borderId="51" xfId="0" applyNumberFormat="1" applyFont="1" applyFill="1" applyBorder="1" applyAlignment="1">
      <alignment horizontal="center" vertical="center"/>
    </xf>
    <xf numFmtId="4" fontId="16" fillId="2" borderId="15" xfId="0" applyNumberFormat="1" applyFont="1" applyFill="1" applyBorder="1" applyAlignment="1">
      <alignment horizontal="center" vertical="center"/>
    </xf>
    <xf numFmtId="4" fontId="16" fillId="2" borderId="2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center" wrapText="1" indent="2"/>
    </xf>
    <xf numFmtId="49" fontId="16" fillId="2" borderId="48" xfId="0" applyNumberFormat="1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center" wrapText="1"/>
    </xf>
    <xf numFmtId="49" fontId="16" fillId="2" borderId="5" xfId="0" applyNumberFormat="1" applyFont="1" applyFill="1" applyBorder="1" applyAlignment="1">
      <alignment horizontal="center" wrapText="1"/>
    </xf>
    <xf numFmtId="4" fontId="16" fillId="2" borderId="58" xfId="0" applyNumberFormat="1" applyFont="1" applyFill="1" applyBorder="1" applyAlignment="1">
      <alignment horizontal="center" vertical="center" wrapText="1"/>
    </xf>
    <xf numFmtId="4" fontId="16" fillId="2" borderId="59" xfId="0" applyNumberFormat="1" applyFont="1" applyFill="1" applyBorder="1" applyAlignment="1">
      <alignment horizontal="center" vertical="center" wrapText="1"/>
    </xf>
    <xf numFmtId="49" fontId="17" fillId="2" borderId="21" xfId="0" applyNumberFormat="1" applyFont="1" applyFill="1" applyBorder="1" applyAlignment="1">
      <alignment horizontal="left" vertical="center" wrapText="1"/>
    </xf>
    <xf numFmtId="49" fontId="17" fillId="2" borderId="22" xfId="0" applyNumberFormat="1" applyFont="1" applyFill="1" applyBorder="1" applyAlignment="1">
      <alignment horizontal="left" vertical="center" wrapText="1"/>
    </xf>
    <xf numFmtId="49" fontId="17" fillId="2" borderId="39" xfId="0" applyNumberFormat="1" applyFont="1" applyFill="1" applyBorder="1" applyAlignment="1">
      <alignment horizontal="left" vertical="center" wrapText="1"/>
    </xf>
    <xf numFmtId="0" fontId="17" fillId="2" borderId="41" xfId="0" applyFont="1" applyFill="1" applyBorder="1" applyAlignment="1">
      <alignment horizontal="left" vertical="center" wrapText="1"/>
    </xf>
    <xf numFmtId="0" fontId="17" fillId="2" borderId="42" xfId="0" applyFont="1" applyFill="1" applyBorder="1" applyAlignment="1">
      <alignment horizontal="left" vertical="center" wrapText="1"/>
    </xf>
    <xf numFmtId="0" fontId="17" fillId="2" borderId="45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49" fontId="17" fillId="2" borderId="46" xfId="0" applyNumberFormat="1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left" vertical="center" wrapText="1"/>
    </xf>
    <xf numFmtId="49" fontId="16" fillId="2" borderId="22" xfId="0" applyNumberFormat="1" applyFont="1" applyFill="1" applyBorder="1" applyAlignment="1">
      <alignment horizontal="left" vertical="center" wrapText="1"/>
    </xf>
    <xf numFmtId="49" fontId="16" fillId="2" borderId="23" xfId="0" applyNumberFormat="1" applyFont="1" applyFill="1" applyBorder="1" applyAlignment="1">
      <alignment horizontal="left" vertical="center" wrapText="1"/>
    </xf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" fontId="16" fillId="2" borderId="9" xfId="0" applyNumberFormat="1" applyFont="1" applyFill="1" applyBorder="1" applyAlignment="1">
      <alignment horizontal="center" vertical="center" wrapText="1"/>
    </xf>
    <xf numFmtId="4" fontId="16" fillId="2" borderId="10" xfId="0" applyNumberFormat="1" applyFont="1" applyFill="1" applyBorder="1" applyAlignment="1">
      <alignment horizontal="center" vertical="center" wrapText="1"/>
    </xf>
    <xf numFmtId="4" fontId="16" fillId="2" borderId="11" xfId="0" applyNumberFormat="1" applyFont="1" applyFill="1" applyBorder="1" applyAlignment="1">
      <alignment horizontal="center" vertical="center" wrapText="1"/>
    </xf>
    <xf numFmtId="4" fontId="16" fillId="2" borderId="53" xfId="0" applyNumberFormat="1" applyFont="1" applyFill="1" applyBorder="1" applyAlignment="1">
      <alignment horizontal="center" vertical="center" wrapText="1"/>
    </xf>
    <xf numFmtId="49" fontId="16" fillId="2" borderId="28" xfId="0" applyNumberFormat="1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4" fontId="16" fillId="2" borderId="51" xfId="0" applyNumberFormat="1" applyFont="1" applyFill="1" applyBorder="1" applyAlignment="1">
      <alignment horizontal="center" vertical="center" wrapText="1"/>
    </xf>
    <xf numFmtId="4" fontId="16" fillId="2" borderId="19" xfId="0" applyNumberFormat="1" applyFont="1" applyFill="1" applyBorder="1" applyAlignment="1">
      <alignment horizontal="center" vertical="center" wrapText="1"/>
    </xf>
    <xf numFmtId="4" fontId="16" fillId="2" borderId="29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left"/>
    </xf>
    <xf numFmtId="0" fontId="16" fillId="2" borderId="10" xfId="0" applyNumberFormat="1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6" fillId="2" borderId="37" xfId="0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4" fontId="16" fillId="2" borderId="14" xfId="0" applyNumberFormat="1" applyFont="1" applyFill="1" applyBorder="1" applyAlignment="1">
      <alignment horizontal="center" vertical="center" wrapText="1"/>
    </xf>
    <xf numFmtId="4" fontId="16" fillId="2" borderId="20" xfId="0" applyNumberFormat="1" applyFont="1" applyFill="1" applyBorder="1" applyAlignment="1">
      <alignment horizontal="center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4" fontId="16" fillId="2" borderId="24" xfId="0" applyNumberFormat="1" applyFont="1" applyFill="1" applyBorder="1" applyAlignment="1">
      <alignment horizontal="center" vertical="center" wrapText="1"/>
    </xf>
    <xf numFmtId="4" fontId="16" fillId="2" borderId="26" xfId="0" applyNumberFormat="1" applyFont="1" applyFill="1" applyBorder="1" applyAlignment="1">
      <alignment horizontal="center" vertical="center" wrapText="1"/>
    </xf>
    <xf numFmtId="4" fontId="16" fillId="2" borderId="25" xfId="0" applyNumberFormat="1" applyFont="1" applyFill="1" applyBorder="1" applyAlignment="1">
      <alignment horizontal="center" vertical="center" wrapText="1"/>
    </xf>
    <xf numFmtId="49" fontId="34" fillId="0" borderId="44" xfId="0" applyNumberFormat="1" applyFont="1" applyFill="1" applyBorder="1" applyAlignment="1">
      <alignment horizontal="left" vertical="top" wrapText="1"/>
    </xf>
    <xf numFmtId="49" fontId="34" fillId="0" borderId="42" xfId="0" applyNumberFormat="1" applyFont="1" applyFill="1" applyBorder="1" applyAlignment="1">
      <alignment horizontal="left" vertical="top" wrapText="1"/>
    </xf>
    <xf numFmtId="49" fontId="34" fillId="0" borderId="43" xfId="0" applyNumberFormat="1" applyFont="1" applyFill="1" applyBorder="1" applyAlignment="1">
      <alignment horizontal="left" vertical="top" wrapText="1"/>
    </xf>
    <xf numFmtId="49" fontId="34" fillId="0" borderId="9" xfId="0" applyNumberFormat="1" applyFont="1" applyFill="1" applyBorder="1" applyAlignment="1">
      <alignment horizontal="left" vertical="top" wrapText="1"/>
    </xf>
    <xf numFmtId="49" fontId="34" fillId="0" borderId="10" xfId="0" applyNumberFormat="1" applyFont="1" applyFill="1" applyBorder="1" applyAlignment="1">
      <alignment horizontal="left" vertical="top" wrapText="1"/>
    </xf>
    <xf numFmtId="49" fontId="34" fillId="0" borderId="11" xfId="0" applyNumberFormat="1" applyFont="1" applyFill="1" applyBorder="1" applyAlignment="1">
      <alignment horizontal="left" vertical="top" wrapText="1"/>
    </xf>
    <xf numFmtId="49" fontId="18" fillId="0" borderId="41" xfId="0" applyNumberFormat="1" applyFont="1" applyFill="1" applyBorder="1" applyAlignment="1">
      <alignment vertical="center" wrapText="1"/>
    </xf>
    <xf numFmtId="49" fontId="18" fillId="0" borderId="42" xfId="0" applyNumberFormat="1" applyFont="1" applyFill="1" applyBorder="1" applyAlignment="1">
      <alignment vertical="center" wrapText="1"/>
    </xf>
    <xf numFmtId="49" fontId="18" fillId="0" borderId="43" xfId="0" applyNumberFormat="1" applyFont="1" applyFill="1" applyBorder="1" applyAlignment="1">
      <alignment vertical="center" wrapText="1"/>
    </xf>
    <xf numFmtId="49" fontId="18" fillId="0" borderId="40" xfId="0" applyNumberFormat="1" applyFont="1" applyFill="1" applyBorder="1" applyAlignment="1">
      <alignment vertical="center" wrapText="1"/>
    </xf>
    <xf numFmtId="49" fontId="18" fillId="0" borderId="33" xfId="0" applyNumberFormat="1" applyFont="1" applyFill="1" applyBorder="1" applyAlignment="1">
      <alignment vertical="center" wrapText="1"/>
    </xf>
    <xf numFmtId="49" fontId="18" fillId="0" borderId="34" xfId="0" applyNumberFormat="1" applyFont="1" applyFill="1" applyBorder="1" applyAlignment="1">
      <alignment vertical="center" wrapText="1"/>
    </xf>
    <xf numFmtId="4" fontId="28" fillId="2" borderId="23" xfId="0" applyNumberFormat="1" applyFont="1" applyFill="1" applyBorder="1" applyAlignment="1">
      <alignment horizontal="center" vertical="top" wrapText="1"/>
    </xf>
    <xf numFmtId="4" fontId="28" fillId="2" borderId="24" xfId="0" applyNumberFormat="1" applyFont="1" applyFill="1" applyBorder="1" applyAlignment="1">
      <alignment horizontal="center" vertical="top" wrapText="1"/>
    </xf>
    <xf numFmtId="4" fontId="28" fillId="2" borderId="26" xfId="0" applyNumberFormat="1" applyFont="1" applyFill="1" applyBorder="1" applyAlignment="1">
      <alignment horizontal="center" vertical="top" wrapText="1"/>
    </xf>
    <xf numFmtId="0" fontId="16" fillId="0" borderId="23" xfId="0" applyFont="1" applyFill="1" applyBorder="1" applyAlignment="1">
      <alignment horizontal="center" vertical="top" wrapText="1"/>
    </xf>
    <xf numFmtId="0" fontId="16" fillId="0" borderId="24" xfId="0" applyFont="1" applyFill="1" applyBorder="1" applyAlignment="1">
      <alignment horizontal="center" vertical="top" wrapText="1"/>
    </xf>
    <xf numFmtId="0" fontId="16" fillId="0" borderId="25" xfId="0" applyFont="1" applyFill="1" applyBorder="1" applyAlignment="1">
      <alignment horizontal="center" vertical="top" wrapText="1"/>
    </xf>
    <xf numFmtId="4" fontId="16" fillId="2" borderId="15" xfId="0" applyNumberFormat="1" applyFont="1" applyFill="1" applyBorder="1" applyAlignment="1">
      <alignment horizontal="center" vertical="top" wrapText="1"/>
    </xf>
    <xf numFmtId="4" fontId="16" fillId="2" borderId="16" xfId="0" applyNumberFormat="1" applyFont="1" applyFill="1" applyBorder="1" applyAlignment="1">
      <alignment horizontal="center" vertical="top" wrapText="1"/>
    </xf>
    <xf numFmtId="4" fontId="16" fillId="2" borderId="27" xfId="0" applyNumberFormat="1" applyFont="1" applyFill="1" applyBorder="1" applyAlignment="1">
      <alignment horizontal="center" vertical="top" wrapText="1"/>
    </xf>
    <xf numFmtId="49" fontId="27" fillId="0" borderId="28" xfId="0" applyNumberFormat="1" applyFont="1" applyFill="1" applyBorder="1" applyAlignment="1">
      <alignment horizontal="left" wrapText="1"/>
    </xf>
    <xf numFmtId="49" fontId="27" fillId="0" borderId="2" xfId="0" applyNumberFormat="1" applyFont="1" applyFill="1" applyBorder="1" applyAlignment="1">
      <alignment horizontal="left" wrapText="1"/>
    </xf>
    <xf numFmtId="49" fontId="27" fillId="0" borderId="8" xfId="0" applyNumberFormat="1" applyFont="1" applyFill="1" applyBorder="1" applyAlignment="1">
      <alignment horizontal="left" wrapText="1"/>
    </xf>
    <xf numFmtId="4" fontId="32" fillId="0" borderId="7" xfId="0" applyNumberFormat="1" applyFont="1" applyFill="1" applyBorder="1" applyAlignment="1">
      <alignment horizontal="left" vertical="center" wrapText="1"/>
    </xf>
    <xf numFmtId="4" fontId="32" fillId="0" borderId="8" xfId="0" applyNumberFormat="1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2" fontId="32" fillId="0" borderId="7" xfId="0" applyNumberFormat="1" applyFont="1" applyFill="1" applyBorder="1" applyAlignment="1">
      <alignment horizontal="left" vertical="center" wrapText="1"/>
    </xf>
    <xf numFmtId="2" fontId="32" fillId="0" borderId="8" xfId="0" applyNumberFormat="1" applyFont="1" applyFill="1" applyBorder="1" applyAlignment="1">
      <alignment horizontal="left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4" fontId="28" fillId="0" borderId="23" xfId="0" applyNumberFormat="1" applyFont="1" applyFill="1" applyBorder="1" applyAlignment="1">
      <alignment horizontal="center" vertical="top" wrapText="1"/>
    </xf>
    <xf numFmtId="4" fontId="28" fillId="0" borderId="24" xfId="0" applyNumberFormat="1" applyFont="1" applyFill="1" applyBorder="1" applyAlignment="1">
      <alignment horizontal="center" vertical="top" wrapText="1"/>
    </xf>
    <xf numFmtId="4" fontId="28" fillId="0" borderId="26" xfId="0" applyNumberFormat="1" applyFont="1" applyFill="1" applyBorder="1" applyAlignment="1">
      <alignment horizontal="center" vertical="top" wrapText="1"/>
    </xf>
    <xf numFmtId="49" fontId="16" fillId="2" borderId="7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49" fontId="16" fillId="2" borderId="8" xfId="0" applyNumberFormat="1" applyFont="1" applyFill="1" applyBorder="1" applyAlignment="1">
      <alignment horizontal="center" vertical="top" wrapText="1"/>
    </xf>
    <xf numFmtId="4" fontId="16" fillId="2" borderId="7" xfId="0" applyNumberFormat="1" applyFont="1" applyFill="1" applyBorder="1" applyAlignment="1">
      <alignment horizontal="center" vertical="top" wrapText="1"/>
    </xf>
    <xf numFmtId="4" fontId="16" fillId="2" borderId="2" xfId="0" applyNumberFormat="1" applyFont="1" applyFill="1" applyBorder="1" applyAlignment="1">
      <alignment horizontal="center" vertical="top" wrapText="1"/>
    </xf>
    <xf numFmtId="4" fontId="16" fillId="2" borderId="8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" fontId="33" fillId="0" borderId="7" xfId="0" applyNumberFormat="1" applyFont="1" applyFill="1" applyBorder="1" applyAlignment="1">
      <alignment horizontal="left" vertical="center" wrapText="1"/>
    </xf>
    <xf numFmtId="4" fontId="33" fillId="0" borderId="8" xfId="0" applyNumberFormat="1" applyFont="1" applyFill="1" applyBorder="1" applyAlignment="1">
      <alignment horizontal="left" vertical="center" wrapText="1"/>
    </xf>
    <xf numFmtId="2" fontId="33" fillId="0" borderId="7" xfId="0" applyNumberFormat="1" applyFont="1" applyFill="1" applyBorder="1" applyAlignment="1">
      <alignment horizontal="left" vertical="center" wrapText="1"/>
    </xf>
    <xf numFmtId="2" fontId="33" fillId="0" borderId="8" xfId="0" applyNumberFormat="1" applyFont="1" applyFill="1" applyBorder="1" applyAlignment="1">
      <alignment horizontal="left" vertical="center" wrapText="1"/>
    </xf>
    <xf numFmtId="2" fontId="27" fillId="0" borderId="7" xfId="0" applyNumberFormat="1" applyFont="1" applyFill="1" applyBorder="1" applyAlignment="1">
      <alignment horizontal="left" vertical="center" wrapText="1"/>
    </xf>
    <xf numFmtId="4" fontId="16" fillId="0" borderId="15" xfId="0" applyNumberFormat="1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 wrapText="1"/>
    </xf>
    <xf numFmtId="49" fontId="17" fillId="2" borderId="49" xfId="0" applyNumberFormat="1" applyFont="1" applyFill="1" applyBorder="1" applyAlignment="1">
      <alignment horizontal="right" vertical="top" wrapText="1"/>
    </xf>
    <xf numFmtId="49" fontId="17" fillId="2" borderId="50" xfId="0" applyNumberFormat="1" applyFont="1" applyFill="1" applyBorder="1" applyAlignment="1">
      <alignment horizontal="right" vertical="top" wrapText="1"/>
    </xf>
    <xf numFmtId="49" fontId="17" fillId="2" borderId="51" xfId="0" applyNumberFormat="1" applyFont="1" applyFill="1" applyBorder="1" applyAlignment="1">
      <alignment horizontal="right" vertical="top" wrapText="1"/>
    </xf>
    <xf numFmtId="49" fontId="16" fillId="2" borderId="31" xfId="0" applyNumberFormat="1" applyFont="1" applyFill="1" applyBorder="1" applyAlignment="1">
      <alignment horizontal="center" vertical="top" wrapText="1"/>
    </xf>
    <xf numFmtId="49" fontId="16" fillId="2" borderId="24" xfId="0" applyNumberFormat="1" applyFont="1" applyFill="1" applyBorder="1" applyAlignment="1">
      <alignment horizontal="center" vertical="top" wrapText="1"/>
    </xf>
    <xf numFmtId="49" fontId="16" fillId="2" borderId="26" xfId="0" applyNumberFormat="1" applyFont="1" applyFill="1" applyBorder="1" applyAlignment="1">
      <alignment horizontal="center" vertical="top" wrapText="1"/>
    </xf>
    <xf numFmtId="49" fontId="34" fillId="0" borderId="6" xfId="0" applyNumberFormat="1" applyFont="1" applyFill="1" applyBorder="1" applyAlignment="1">
      <alignment horizontal="center" vertical="top" wrapText="1"/>
    </xf>
    <xf numFmtId="49" fontId="34" fillId="0" borderId="0" xfId="0" applyNumberFormat="1" applyFont="1" applyFill="1" applyBorder="1" applyAlignment="1">
      <alignment horizontal="center" vertical="top" wrapText="1"/>
    </xf>
    <xf numFmtId="49" fontId="34" fillId="0" borderId="5" xfId="0" applyNumberFormat="1" applyFont="1" applyFill="1" applyBorder="1" applyAlignment="1">
      <alignment horizontal="center" vertical="top" wrapText="1"/>
    </xf>
    <xf numFmtId="49" fontId="18" fillId="0" borderId="6" xfId="0" applyNumberFormat="1" applyFont="1" applyFill="1" applyBorder="1" applyAlignment="1">
      <alignment horizontal="center" vertical="top" wrapText="1"/>
    </xf>
    <xf numFmtId="49" fontId="18" fillId="0" borderId="5" xfId="0" applyNumberFormat="1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49" fontId="18" fillId="0" borderId="41" xfId="0" applyNumberFormat="1" applyFont="1" applyFill="1" applyBorder="1" applyAlignment="1">
      <alignment vertical="top" wrapText="1"/>
    </xf>
    <xf numFmtId="49" fontId="18" fillId="0" borderId="42" xfId="0" applyNumberFormat="1" applyFont="1" applyFill="1" applyBorder="1" applyAlignment="1">
      <alignment vertical="top" wrapText="1"/>
    </xf>
    <xf numFmtId="49" fontId="18" fillId="0" borderId="43" xfId="0" applyNumberFormat="1" applyFont="1" applyFill="1" applyBorder="1" applyAlignment="1">
      <alignment vertical="top" wrapText="1"/>
    </xf>
    <xf numFmtId="49" fontId="18" fillId="0" borderId="40" xfId="0" applyNumberFormat="1" applyFont="1" applyFill="1" applyBorder="1" applyAlignment="1">
      <alignment vertical="top" wrapText="1"/>
    </xf>
    <xf numFmtId="49" fontId="18" fillId="0" borderId="33" xfId="0" applyNumberFormat="1" applyFont="1" applyFill="1" applyBorder="1" applyAlignment="1">
      <alignment vertical="top" wrapText="1"/>
    </xf>
    <xf numFmtId="49" fontId="18" fillId="0" borderId="34" xfId="0" applyNumberFormat="1" applyFont="1" applyFill="1" applyBorder="1" applyAlignment="1">
      <alignment vertical="top" wrapText="1"/>
    </xf>
    <xf numFmtId="49" fontId="16" fillId="0" borderId="31" xfId="0" applyNumberFormat="1" applyFont="1" applyFill="1" applyBorder="1" applyAlignment="1">
      <alignment horizontal="center" vertical="top" wrapText="1"/>
    </xf>
    <xf numFmtId="49" fontId="16" fillId="0" borderId="24" xfId="0" applyNumberFormat="1" applyFont="1" applyFill="1" applyBorder="1" applyAlignment="1">
      <alignment horizontal="center" vertical="top" wrapText="1"/>
    </xf>
    <xf numFmtId="49" fontId="16" fillId="0" borderId="26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4" fontId="16" fillId="0" borderId="16" xfId="0" applyNumberFormat="1" applyFont="1" applyFill="1" applyBorder="1" applyAlignment="1">
      <alignment horizontal="center" vertical="top" wrapText="1"/>
    </xf>
    <xf numFmtId="4" fontId="16" fillId="0" borderId="27" xfId="0" applyNumberFormat="1" applyFont="1" applyFill="1" applyBorder="1" applyAlignment="1">
      <alignment horizontal="center" vertical="top" wrapText="1"/>
    </xf>
    <xf numFmtId="49" fontId="18" fillId="0" borderId="44" xfId="0" applyNumberFormat="1" applyFont="1" applyFill="1" applyBorder="1" applyAlignment="1">
      <alignment horizontal="center" vertical="top" wrapText="1"/>
    </xf>
    <xf numFmtId="49" fontId="18" fillId="0" borderId="43" xfId="0" applyNumberFormat="1" applyFont="1" applyFill="1" applyBorder="1" applyAlignment="1">
      <alignment horizontal="center" vertical="top" wrapText="1"/>
    </xf>
    <xf numFmtId="49" fontId="18" fillId="0" borderId="32" xfId="0" applyNumberFormat="1" applyFont="1" applyFill="1" applyBorder="1" applyAlignment="1">
      <alignment horizontal="center" vertical="top" wrapText="1"/>
    </xf>
    <xf numFmtId="49" fontId="18" fillId="0" borderId="34" xfId="0" applyNumberFormat="1" applyFont="1" applyFill="1" applyBorder="1" applyAlignment="1">
      <alignment horizontal="center" vertical="top" wrapText="1"/>
    </xf>
    <xf numFmtId="0" fontId="18" fillId="0" borderId="44" xfId="0" applyFont="1" applyFill="1" applyBorder="1" applyAlignment="1">
      <alignment horizontal="center" vertical="top" wrapText="1"/>
    </xf>
    <xf numFmtId="0" fontId="18" fillId="0" borderId="42" xfId="0" applyFont="1" applyFill="1" applyBorder="1" applyAlignment="1">
      <alignment horizontal="center" vertical="top" wrapText="1"/>
    </xf>
    <xf numFmtId="0" fontId="18" fillId="0" borderId="43" xfId="0" applyFont="1" applyFill="1" applyBorder="1" applyAlignment="1">
      <alignment horizontal="center" vertical="top" wrapText="1"/>
    </xf>
    <xf numFmtId="0" fontId="18" fillId="0" borderId="32" xfId="0" applyFont="1" applyFill="1" applyBorder="1" applyAlignment="1">
      <alignment horizontal="center" vertical="top" wrapText="1"/>
    </xf>
    <xf numFmtId="0" fontId="18" fillId="0" borderId="33" xfId="0" applyFont="1" applyFill="1" applyBorder="1" applyAlignment="1">
      <alignment horizontal="center" vertical="top" wrapText="1"/>
    </xf>
    <xf numFmtId="0" fontId="18" fillId="0" borderId="34" xfId="0" applyFont="1" applyFill="1" applyBorder="1" applyAlignment="1">
      <alignment horizontal="center" vertical="top" wrapText="1"/>
    </xf>
    <xf numFmtId="14" fontId="18" fillId="0" borderId="44" xfId="0" applyNumberFormat="1" applyFont="1" applyFill="1" applyBorder="1" applyAlignment="1">
      <alignment horizontal="center" vertical="top" wrapText="1"/>
    </xf>
    <xf numFmtId="14" fontId="18" fillId="0" borderId="42" xfId="0" applyNumberFormat="1" applyFont="1" applyFill="1" applyBorder="1" applyAlignment="1">
      <alignment horizontal="center" vertical="top" wrapText="1"/>
    </xf>
    <xf numFmtId="14" fontId="18" fillId="0" borderId="43" xfId="0" applyNumberFormat="1" applyFont="1" applyFill="1" applyBorder="1" applyAlignment="1">
      <alignment horizontal="center" vertical="top" wrapText="1"/>
    </xf>
    <xf numFmtId="14" fontId="18" fillId="0" borderId="32" xfId="0" applyNumberFormat="1" applyFont="1" applyFill="1" applyBorder="1" applyAlignment="1">
      <alignment horizontal="center" vertical="top" wrapText="1"/>
    </xf>
    <xf numFmtId="14" fontId="18" fillId="0" borderId="33" xfId="0" applyNumberFormat="1" applyFont="1" applyFill="1" applyBorder="1" applyAlignment="1">
      <alignment horizontal="center" vertical="top" wrapText="1"/>
    </xf>
    <xf numFmtId="14" fontId="18" fillId="0" borderId="34" xfId="0" applyNumberFormat="1" applyFont="1" applyFill="1" applyBorder="1" applyAlignment="1">
      <alignment horizontal="center" vertical="top" wrapText="1"/>
    </xf>
    <xf numFmtId="0" fontId="18" fillId="0" borderId="55" xfId="0" applyFont="1" applyFill="1" applyBorder="1" applyAlignment="1">
      <alignment horizontal="center" vertical="top" wrapText="1"/>
    </xf>
    <xf numFmtId="0" fontId="18" fillId="0" borderId="50" xfId="0" applyFont="1" applyFill="1" applyBorder="1" applyAlignment="1">
      <alignment horizontal="center" vertical="top" wrapText="1"/>
    </xf>
    <xf numFmtId="0" fontId="18" fillId="0" borderId="54" xfId="0" applyFont="1" applyFill="1" applyBorder="1" applyAlignment="1">
      <alignment horizontal="center" vertical="top" wrapText="1"/>
    </xf>
    <xf numFmtId="0" fontId="34" fillId="0" borderId="55" xfId="0" applyFont="1" applyFill="1" applyBorder="1" applyAlignment="1">
      <alignment horizontal="center" vertical="top" wrapText="1"/>
    </xf>
    <xf numFmtId="0" fontId="34" fillId="0" borderId="50" xfId="0" applyFont="1" applyFill="1" applyBorder="1" applyAlignment="1">
      <alignment horizontal="center" vertical="top" wrapText="1"/>
    </xf>
    <xf numFmtId="0" fontId="34" fillId="0" borderId="51" xfId="0" applyFont="1" applyFill="1" applyBorder="1" applyAlignment="1">
      <alignment horizontal="center" vertical="top" wrapText="1"/>
    </xf>
    <xf numFmtId="49" fontId="34" fillId="0" borderId="55" xfId="0" applyNumberFormat="1" applyFont="1" applyFill="1" applyBorder="1" applyAlignment="1">
      <alignment horizontal="center" vertical="top" wrapText="1"/>
    </xf>
    <xf numFmtId="49" fontId="34" fillId="0" borderId="50" xfId="0" applyNumberFormat="1" applyFont="1" applyFill="1" applyBorder="1" applyAlignment="1">
      <alignment horizontal="center" vertical="top" wrapText="1"/>
    </xf>
    <xf numFmtId="49" fontId="34" fillId="0" borderId="54" xfId="0" applyNumberFormat="1" applyFont="1" applyFill="1" applyBorder="1" applyAlignment="1">
      <alignment horizontal="center" vertical="top" wrapText="1"/>
    </xf>
    <xf numFmtId="49" fontId="18" fillId="0" borderId="55" xfId="0" applyNumberFormat="1" applyFont="1" applyFill="1" applyBorder="1" applyAlignment="1">
      <alignment horizontal="center" vertical="top" wrapText="1"/>
    </xf>
    <xf numFmtId="49" fontId="18" fillId="0" borderId="54" xfId="0" applyNumberFormat="1" applyFont="1" applyFill="1" applyBorder="1" applyAlignment="1">
      <alignment horizontal="center" vertical="top" wrapText="1"/>
    </xf>
    <xf numFmtId="0" fontId="34" fillId="0" borderId="44" xfId="0" applyFont="1" applyFill="1" applyBorder="1" applyAlignment="1">
      <alignment horizontal="left" vertical="top" wrapText="1"/>
    </xf>
    <xf numFmtId="0" fontId="34" fillId="0" borderId="42" xfId="0" applyFont="1" applyFill="1" applyBorder="1" applyAlignment="1">
      <alignment horizontal="left" vertical="top" wrapText="1"/>
    </xf>
    <xf numFmtId="0" fontId="34" fillId="0" borderId="45" xfId="0" applyFont="1" applyFill="1" applyBorder="1" applyAlignment="1">
      <alignment horizontal="left" vertical="top" wrapText="1"/>
    </xf>
    <xf numFmtId="0" fontId="34" fillId="0" borderId="32" xfId="0" applyFont="1" applyFill="1" applyBorder="1" applyAlignment="1">
      <alignment horizontal="left" vertical="top" wrapText="1"/>
    </xf>
    <xf numFmtId="0" fontId="34" fillId="0" borderId="33" xfId="0" applyFont="1" applyFill="1" applyBorder="1" applyAlignment="1">
      <alignment horizontal="left" vertical="top" wrapText="1"/>
    </xf>
    <xf numFmtId="0" fontId="34" fillId="0" borderId="35" xfId="0" applyFont="1" applyFill="1" applyBorder="1" applyAlignment="1">
      <alignment horizontal="left" vertical="top" wrapText="1"/>
    </xf>
    <xf numFmtId="49" fontId="16" fillId="0" borderId="41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Fill="1" applyBorder="1" applyAlignment="1">
      <alignment horizontal="left" vertical="top" wrapText="1"/>
    </xf>
    <xf numFmtId="49" fontId="16" fillId="0" borderId="48" xfId="0" applyNumberFormat="1" applyFont="1" applyFill="1" applyBorder="1" applyAlignment="1">
      <alignment horizontal="left" vertical="top" wrapText="1"/>
    </xf>
    <xf numFmtId="49" fontId="16" fillId="0" borderId="0" xfId="0" applyNumberFormat="1" applyFont="1" applyFill="1" applyBorder="1" applyAlignment="1">
      <alignment horizontal="left" vertical="top" wrapText="1"/>
    </xf>
    <xf numFmtId="49" fontId="16" fillId="0" borderId="5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Fill="1" applyBorder="1" applyAlignment="1">
      <alignment horizontal="left" vertical="top" wrapText="1"/>
    </xf>
    <xf numFmtId="49" fontId="16" fillId="0" borderId="33" xfId="0" applyNumberFormat="1" applyFont="1" applyFill="1" applyBorder="1" applyAlignment="1">
      <alignment horizontal="left" vertical="top" wrapText="1"/>
    </xf>
    <xf numFmtId="49" fontId="16" fillId="0" borderId="34" xfId="0" applyNumberFormat="1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center" vertical="top"/>
    </xf>
    <xf numFmtId="0" fontId="16" fillId="0" borderId="9" xfId="0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/>
    </xf>
    <xf numFmtId="0" fontId="16" fillId="0" borderId="11" xfId="0" applyFont="1" applyFill="1" applyBorder="1" applyAlignment="1">
      <alignment horizontal="center" vertical="top"/>
    </xf>
    <xf numFmtId="0" fontId="18" fillId="0" borderId="23" xfId="0" applyFont="1" applyFill="1" applyBorder="1" applyAlignment="1">
      <alignment horizontal="center" vertical="center" textRotation="90" wrapText="1"/>
    </xf>
    <xf numFmtId="0" fontId="18" fillId="0" borderId="26" xfId="0" applyFont="1" applyFill="1" applyBorder="1" applyAlignment="1">
      <alignment horizontal="center" vertical="center" textRotation="90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49" fontId="18" fillId="0" borderId="44" xfId="0" applyNumberFormat="1" applyFont="1" applyFill="1" applyBorder="1" applyAlignment="1">
      <alignment horizontal="left" vertical="top" wrapText="1"/>
    </xf>
    <xf numFmtId="49" fontId="18" fillId="0" borderId="42" xfId="0" applyNumberFormat="1" applyFont="1" applyFill="1" applyBorder="1" applyAlignment="1">
      <alignment horizontal="left" vertical="top" wrapText="1"/>
    </xf>
    <xf numFmtId="49" fontId="18" fillId="0" borderId="9" xfId="0" applyNumberFormat="1" applyFont="1" applyFill="1" applyBorder="1" applyAlignment="1">
      <alignment horizontal="left" vertical="top" wrapText="1"/>
    </xf>
    <xf numFmtId="49" fontId="18" fillId="0" borderId="10" xfId="0" applyNumberFormat="1" applyFont="1" applyFill="1" applyBorder="1" applyAlignment="1">
      <alignment horizontal="left" vertical="top" wrapText="1"/>
    </xf>
    <xf numFmtId="49" fontId="16" fillId="2" borderId="44" xfId="0" applyNumberFormat="1" applyFont="1" applyFill="1" applyBorder="1" applyAlignment="1">
      <alignment horizontal="center" vertical="top" wrapText="1"/>
    </xf>
    <xf numFmtId="49" fontId="16" fillId="2" borderId="42" xfId="0" applyNumberFormat="1" applyFont="1" applyFill="1" applyBorder="1" applyAlignment="1">
      <alignment horizontal="center" vertical="top" wrapText="1"/>
    </xf>
    <xf numFmtId="49" fontId="16" fillId="2" borderId="43" xfId="0" applyNumberFormat="1" applyFont="1" applyFill="1" applyBorder="1" applyAlignment="1">
      <alignment horizontal="center" vertical="top" wrapText="1"/>
    </xf>
    <xf numFmtId="49" fontId="16" fillId="2" borderId="15" xfId="0" applyNumberFormat="1" applyFont="1" applyFill="1" applyBorder="1" applyAlignment="1">
      <alignment horizontal="center" vertical="top" wrapText="1"/>
    </xf>
    <xf numFmtId="49" fontId="16" fillId="2" borderId="16" xfId="0" applyNumberFormat="1" applyFont="1" applyFill="1" applyBorder="1" applyAlignment="1">
      <alignment horizontal="center" vertical="top" wrapText="1"/>
    </xf>
    <xf numFmtId="49" fontId="16" fillId="2" borderId="27" xfId="0" applyNumberFormat="1" applyFont="1" applyFill="1" applyBorder="1" applyAlignment="1">
      <alignment horizontal="center" vertical="top" wrapText="1"/>
    </xf>
    <xf numFmtId="49" fontId="18" fillId="0" borderId="6" xfId="0" applyNumberFormat="1" applyFont="1" applyFill="1" applyBorder="1" applyAlignment="1">
      <alignment horizontal="left" vertical="top" wrapText="1"/>
    </xf>
    <xf numFmtId="49" fontId="18" fillId="0" borderId="0" xfId="0" applyNumberFormat="1" applyFont="1" applyFill="1" applyBorder="1" applyAlignment="1">
      <alignment horizontal="left" vertical="top" wrapText="1"/>
    </xf>
    <xf numFmtId="49" fontId="16" fillId="0" borderId="44" xfId="0" applyNumberFormat="1" applyFont="1" applyFill="1" applyBorder="1" applyAlignment="1">
      <alignment horizontal="center" vertical="top" wrapText="1"/>
    </xf>
    <xf numFmtId="49" fontId="16" fillId="0" borderId="42" xfId="0" applyNumberFormat="1" applyFont="1" applyFill="1" applyBorder="1" applyAlignment="1">
      <alignment horizontal="center" vertical="top" wrapText="1"/>
    </xf>
    <xf numFmtId="49" fontId="16" fillId="0" borderId="43" xfId="0" applyNumberFormat="1" applyFont="1" applyFill="1" applyBorder="1" applyAlignment="1">
      <alignment horizontal="center" vertical="top" wrapText="1"/>
    </xf>
    <xf numFmtId="49" fontId="16" fillId="0" borderId="6" xfId="0" applyNumberFormat="1" applyFont="1" applyFill="1" applyBorder="1" applyAlignment="1">
      <alignment horizontal="center" vertical="top" wrapText="1"/>
    </xf>
    <xf numFmtId="49" fontId="16" fillId="0" borderId="0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2" xfId="0" applyNumberFormat="1" applyFont="1" applyFill="1" applyBorder="1" applyAlignment="1">
      <alignment horizontal="center" vertical="top" wrapText="1"/>
    </xf>
    <xf numFmtId="49" fontId="16" fillId="0" borderId="33" xfId="0" applyNumberFormat="1" applyFont="1" applyFill="1" applyBorder="1" applyAlignment="1">
      <alignment horizontal="center" vertical="top" wrapText="1"/>
    </xf>
    <xf numFmtId="49" fontId="16" fillId="0" borderId="34" xfId="0" applyNumberFormat="1" applyFont="1" applyFill="1" applyBorder="1" applyAlignment="1">
      <alignment horizontal="center" vertical="top" wrapText="1"/>
    </xf>
    <xf numFmtId="49" fontId="16" fillId="0" borderId="15" xfId="0" applyNumberFormat="1" applyFont="1" applyFill="1" applyBorder="1" applyAlignment="1">
      <alignment horizontal="center" vertical="top" wrapText="1"/>
    </xf>
    <xf numFmtId="49" fontId="16" fillId="0" borderId="16" xfId="0" applyNumberFormat="1" applyFont="1" applyFill="1" applyBorder="1" applyAlignment="1">
      <alignment horizontal="center" vertical="top" wrapText="1"/>
    </xf>
    <xf numFmtId="49" fontId="16" fillId="0" borderId="27" xfId="0" applyNumberFormat="1" applyFont="1" applyFill="1" applyBorder="1" applyAlignment="1">
      <alignment horizontal="center" vertical="top" wrapText="1"/>
    </xf>
    <xf numFmtId="49" fontId="16" fillId="0" borderId="7" xfId="0" applyNumberFormat="1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8" xfId="0" applyNumberFormat="1" applyFont="1" applyFill="1" applyBorder="1" applyAlignment="1">
      <alignment horizontal="center" vertical="top" wrapText="1"/>
    </xf>
    <xf numFmtId="4" fontId="16" fillId="0" borderId="7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4" fontId="16" fillId="0" borderId="8" xfId="0" applyNumberFormat="1" applyFont="1" applyFill="1" applyBorder="1" applyAlignment="1">
      <alignment horizontal="center" vertical="top" wrapText="1"/>
    </xf>
    <xf numFmtId="49" fontId="16" fillId="2" borderId="6" xfId="0" applyNumberFormat="1" applyFont="1" applyFill="1" applyBorder="1" applyAlignment="1">
      <alignment horizontal="center" vertical="top" wrapText="1"/>
    </xf>
    <xf numFmtId="49" fontId="16" fillId="2" borderId="0" xfId="0" applyNumberFormat="1" applyFont="1" applyFill="1" applyBorder="1" applyAlignment="1">
      <alignment horizontal="center" vertical="top" wrapText="1"/>
    </xf>
    <xf numFmtId="49" fontId="16" fillId="2" borderId="5" xfId="0" applyNumberFormat="1" applyFont="1" applyFill="1" applyBorder="1" applyAlignment="1">
      <alignment horizontal="center" vertical="top" wrapText="1"/>
    </xf>
    <xf numFmtId="49" fontId="16" fillId="2" borderId="32" xfId="0" applyNumberFormat="1" applyFont="1" applyFill="1" applyBorder="1" applyAlignment="1">
      <alignment horizontal="center" vertical="top" wrapText="1"/>
    </xf>
    <xf numFmtId="49" fontId="16" fillId="2" borderId="33" xfId="0" applyNumberFormat="1" applyFont="1" applyFill="1" applyBorder="1" applyAlignment="1">
      <alignment horizontal="center" vertical="top" wrapText="1"/>
    </xf>
    <xf numFmtId="49" fontId="16" fillId="2" borderId="34" xfId="0" applyNumberFormat="1" applyFont="1" applyFill="1" applyBorder="1" applyAlignment="1">
      <alignment horizontal="center" vertical="top" wrapText="1"/>
    </xf>
    <xf numFmtId="49" fontId="34" fillId="0" borderId="32" xfId="0" applyNumberFormat="1" applyFont="1" applyFill="1" applyBorder="1" applyAlignment="1">
      <alignment horizontal="left" vertical="top" wrapText="1"/>
    </xf>
    <xf numFmtId="49" fontId="34" fillId="0" borderId="33" xfId="0" applyNumberFormat="1" applyFont="1" applyFill="1" applyBorder="1" applyAlignment="1">
      <alignment horizontal="left" vertical="top" wrapText="1"/>
    </xf>
    <xf numFmtId="49" fontId="34" fillId="0" borderId="34" xfId="0" applyNumberFormat="1" applyFont="1" applyFill="1" applyBorder="1" applyAlignment="1">
      <alignment horizontal="left" vertical="top" wrapText="1"/>
    </xf>
    <xf numFmtId="14" fontId="18" fillId="0" borderId="6" xfId="0" applyNumberFormat="1" applyFont="1" applyFill="1" applyBorder="1" applyAlignment="1">
      <alignment horizontal="center" vertical="top" wrapText="1"/>
    </xf>
    <xf numFmtId="14" fontId="18" fillId="0" borderId="0" xfId="0" applyNumberFormat="1" applyFont="1" applyFill="1" applyBorder="1" applyAlignment="1">
      <alignment horizontal="center" vertical="top" wrapText="1"/>
    </xf>
    <xf numFmtId="14" fontId="18" fillId="0" borderId="5" xfId="0" applyNumberFormat="1" applyFont="1" applyFill="1" applyBorder="1" applyAlignment="1">
      <alignment horizontal="center" vertical="top" wrapText="1"/>
    </xf>
    <xf numFmtId="49" fontId="18" fillId="0" borderId="49" xfId="0" applyNumberFormat="1" applyFont="1" applyFill="1" applyBorder="1" applyAlignment="1">
      <alignment horizontal="center" vertical="top" wrapText="1"/>
    </xf>
    <xf numFmtId="49" fontId="18" fillId="0" borderId="50" xfId="0" applyNumberFormat="1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center" vertical="top" wrapText="1"/>
    </xf>
    <xf numFmtId="0" fontId="34" fillId="0" borderId="46" xfId="0" applyFont="1" applyFill="1" applyBorder="1" applyAlignment="1">
      <alignment horizontal="center" vertical="top" wrapText="1"/>
    </xf>
    <xf numFmtId="14" fontId="18" fillId="0" borderId="55" xfId="0" applyNumberFormat="1" applyFont="1" applyFill="1" applyBorder="1" applyAlignment="1">
      <alignment horizontal="center" vertical="top" wrapText="1"/>
    </xf>
    <xf numFmtId="14" fontId="18" fillId="0" borderId="50" xfId="0" applyNumberFormat="1" applyFont="1" applyFill="1" applyBorder="1" applyAlignment="1">
      <alignment horizontal="center" vertical="top" wrapText="1"/>
    </xf>
    <xf numFmtId="14" fontId="18" fillId="0" borderId="54" xfId="0" applyNumberFormat="1" applyFont="1" applyFill="1" applyBorder="1" applyAlignment="1">
      <alignment horizontal="center" vertical="top" wrapText="1"/>
    </xf>
    <xf numFmtId="49" fontId="17" fillId="0" borderId="49" xfId="0" applyNumberFormat="1" applyFont="1" applyFill="1" applyBorder="1" applyAlignment="1">
      <alignment horizontal="right" vertical="top" wrapText="1"/>
    </xf>
    <xf numFmtId="49" fontId="17" fillId="0" borderId="50" xfId="0" applyNumberFormat="1" applyFont="1" applyFill="1" applyBorder="1" applyAlignment="1">
      <alignment horizontal="right" vertical="top" wrapText="1"/>
    </xf>
    <xf numFmtId="49" fontId="17" fillId="0" borderId="51" xfId="0" applyNumberFormat="1" applyFont="1" applyFill="1" applyBorder="1" applyAlignment="1">
      <alignment horizontal="right" vertical="top" wrapText="1"/>
    </xf>
    <xf numFmtId="4" fontId="16" fillId="0" borderId="23" xfId="0" applyNumberFormat="1" applyFont="1" applyFill="1" applyBorder="1" applyAlignment="1">
      <alignment horizontal="center" vertical="top" wrapText="1"/>
    </xf>
    <xf numFmtId="0" fontId="27" fillId="0" borderId="15" xfId="0" applyFont="1" applyFill="1" applyBorder="1" applyAlignment="1">
      <alignment horizontal="left" vertical="center" wrapText="1"/>
    </xf>
    <xf numFmtId="0" fontId="27" fillId="0" borderId="27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center" vertical="top" wrapText="1"/>
    </xf>
    <xf numFmtId="49" fontId="16" fillId="0" borderId="38" xfId="0" applyNumberFormat="1" applyFont="1" applyFill="1" applyBorder="1" applyAlignment="1">
      <alignment horizontal="left" vertical="top" wrapText="1"/>
    </xf>
    <xf numFmtId="49" fontId="16" fillId="0" borderId="10" xfId="0" applyNumberFormat="1" applyFont="1" applyFill="1" applyBorder="1" applyAlignment="1">
      <alignment horizontal="left" vertical="top" wrapText="1"/>
    </xf>
    <xf numFmtId="49" fontId="16" fillId="0" borderId="11" xfId="0" applyNumberFormat="1" applyFont="1" applyFill="1" applyBorder="1" applyAlignment="1">
      <alignment horizontal="left" vertical="top" wrapText="1"/>
    </xf>
    <xf numFmtId="49" fontId="16" fillId="2" borderId="28" xfId="0" applyNumberFormat="1" applyFont="1" applyFill="1" applyBorder="1" applyAlignment="1">
      <alignment horizontal="center" vertical="top" wrapText="1"/>
    </xf>
    <xf numFmtId="4" fontId="28" fillId="2" borderId="7" xfId="0" applyNumberFormat="1" applyFont="1" applyFill="1" applyBorder="1" applyAlignment="1">
      <alignment horizontal="center" vertical="top" wrapText="1"/>
    </xf>
    <xf numFmtId="4" fontId="28" fillId="2" borderId="2" xfId="0" applyNumberFormat="1" applyFont="1" applyFill="1" applyBorder="1" applyAlignment="1">
      <alignment horizontal="center" vertical="top" wrapText="1"/>
    </xf>
    <xf numFmtId="4" fontId="28" fillId="2" borderId="8" xfId="0" applyNumberFormat="1" applyFont="1" applyFill="1" applyBorder="1" applyAlignment="1">
      <alignment horizontal="center" vertical="top" wrapText="1"/>
    </xf>
    <xf numFmtId="49" fontId="16" fillId="0" borderId="28" xfId="0" applyNumberFormat="1" applyFont="1" applyFill="1" applyBorder="1" applyAlignment="1">
      <alignment horizontal="center" vertical="top" wrapText="1"/>
    </xf>
    <xf numFmtId="4" fontId="28" fillId="0" borderId="7" xfId="0" applyNumberFormat="1" applyFont="1" applyFill="1" applyBorder="1" applyAlignment="1">
      <alignment horizontal="center" vertical="top" wrapText="1"/>
    </xf>
    <xf numFmtId="4" fontId="28" fillId="0" borderId="2" xfId="0" applyNumberFormat="1" applyFont="1" applyFill="1" applyBorder="1" applyAlignment="1">
      <alignment horizontal="center" vertical="top" wrapText="1"/>
    </xf>
    <xf numFmtId="4" fontId="28" fillId="0" borderId="8" xfId="0" applyNumberFormat="1" applyFont="1" applyFill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left"/>
    </xf>
    <xf numFmtId="0" fontId="16" fillId="0" borderId="10" xfId="0" applyNumberFormat="1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/>
    </xf>
    <xf numFmtId="0" fontId="20" fillId="0" borderId="1" xfId="2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49" fontId="16" fillId="0" borderId="21" xfId="0" applyNumberFormat="1" applyFont="1" applyFill="1" applyBorder="1" applyAlignment="1">
      <alignment horizontal="left" wrapText="1"/>
    </xf>
    <xf numFmtId="49" fontId="16" fillId="0" borderId="22" xfId="0" applyNumberFormat="1" applyFont="1" applyFill="1" applyBorder="1" applyAlignment="1">
      <alignment horizontal="left" wrapText="1"/>
    </xf>
    <xf numFmtId="49" fontId="16" fillId="0" borderId="23" xfId="0" applyNumberFormat="1" applyFont="1" applyFill="1" applyBorder="1" applyAlignment="1">
      <alignment horizontal="left" wrapText="1"/>
    </xf>
    <xf numFmtId="4" fontId="16" fillId="0" borderId="23" xfId="0" applyNumberFormat="1" applyFont="1" applyFill="1" applyBorder="1" applyAlignment="1">
      <alignment horizontal="center" vertical="center" wrapText="1"/>
    </xf>
    <xf numFmtId="4" fontId="16" fillId="0" borderId="24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9" fontId="21" fillId="0" borderId="18" xfId="0" applyNumberFormat="1" applyFont="1" applyFill="1" applyBorder="1" applyAlignment="1">
      <alignment horizontal="left" wrapText="1"/>
    </xf>
    <xf numFmtId="49" fontId="21" fillId="0" borderId="19" xfId="0" applyNumberFormat="1" applyFont="1" applyFill="1" applyBorder="1" applyAlignment="1">
      <alignment horizontal="left" wrapText="1"/>
    </xf>
    <xf numFmtId="49" fontId="21" fillId="0" borderId="7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16" fillId="0" borderId="19" xfId="0" applyFont="1" applyFill="1" applyBorder="1" applyAlignment="1">
      <alignment horizontal="center" vertical="top" wrapText="1"/>
    </xf>
    <xf numFmtId="0" fontId="16" fillId="0" borderId="44" xfId="0" applyFont="1" applyFill="1" applyBorder="1" applyAlignment="1">
      <alignment horizontal="center" vertical="top" wrapText="1"/>
    </xf>
    <xf numFmtId="0" fontId="16" fillId="0" borderId="42" xfId="0" applyFont="1" applyFill="1" applyBorder="1" applyAlignment="1">
      <alignment horizontal="center" vertical="top" wrapText="1"/>
    </xf>
    <xf numFmtId="0" fontId="16" fillId="0" borderId="43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43" fontId="16" fillId="0" borderId="4" xfId="1" applyFont="1" applyFill="1" applyBorder="1" applyAlignment="1">
      <alignment horizontal="center" vertical="top" wrapText="1"/>
    </xf>
    <xf numFmtId="43" fontId="16" fillId="0" borderId="1" xfId="1" applyFont="1" applyFill="1" applyBorder="1" applyAlignment="1">
      <alignment horizontal="center" vertical="top" wrapText="1"/>
    </xf>
    <xf numFmtId="43" fontId="16" fillId="0" borderId="3" xfId="1" applyFont="1" applyFill="1" applyBorder="1" applyAlignment="1">
      <alignment horizontal="center" vertical="top" wrapText="1"/>
    </xf>
    <xf numFmtId="43" fontId="16" fillId="0" borderId="9" xfId="1" applyFont="1" applyFill="1" applyBorder="1" applyAlignment="1">
      <alignment horizontal="center" vertical="top" wrapText="1"/>
    </xf>
    <xf numFmtId="43" fontId="16" fillId="0" borderId="10" xfId="1" applyFont="1" applyFill="1" applyBorder="1" applyAlignment="1">
      <alignment horizontal="center" vertical="top" wrapText="1"/>
    </xf>
    <xf numFmtId="43" fontId="16" fillId="0" borderId="11" xfId="1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center" vertical="top" wrapText="1"/>
    </xf>
    <xf numFmtId="0" fontId="16" fillId="0" borderId="53" xfId="0" applyFont="1" applyFill="1" applyBorder="1" applyAlignment="1">
      <alignment horizontal="center" vertical="top" wrapText="1"/>
    </xf>
    <xf numFmtId="49" fontId="17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46" xfId="0" applyNumberFormat="1" applyFont="1" applyFill="1" applyBorder="1" applyAlignment="1">
      <alignment horizontal="right" vertical="center"/>
    </xf>
    <xf numFmtId="49" fontId="16" fillId="0" borderId="49" xfId="0" applyNumberFormat="1" applyFont="1" applyFill="1" applyBorder="1" applyAlignment="1">
      <alignment horizontal="center" wrapText="1"/>
    </xf>
    <xf numFmtId="49" fontId="16" fillId="0" borderId="50" xfId="0" applyNumberFormat="1" applyFont="1" applyFill="1" applyBorder="1" applyAlignment="1">
      <alignment horizontal="center" wrapText="1"/>
    </xf>
    <xf numFmtId="49" fontId="16" fillId="0" borderId="54" xfId="0" applyNumberFormat="1" applyFont="1" applyFill="1" applyBorder="1" applyAlignment="1">
      <alignment horizontal="center" wrapText="1"/>
    </xf>
    <xf numFmtId="4" fontId="28" fillId="0" borderId="55" xfId="0" applyNumberFormat="1" applyFont="1" applyFill="1" applyBorder="1" applyAlignment="1">
      <alignment horizontal="center" vertical="center" wrapText="1"/>
    </xf>
    <xf numFmtId="4" fontId="28" fillId="0" borderId="50" xfId="0" applyNumberFormat="1" applyFont="1" applyFill="1" applyBorder="1" applyAlignment="1">
      <alignment horizontal="center" vertical="center" wrapText="1"/>
    </xf>
    <xf numFmtId="4" fontId="28" fillId="0" borderId="5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wrapText="1"/>
    </xf>
    <xf numFmtId="49" fontId="0" fillId="0" borderId="0" xfId="0" applyNumberFormat="1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49" fontId="16" fillId="0" borderId="65" xfId="0" applyNumberFormat="1" applyFont="1" applyFill="1" applyBorder="1" applyAlignment="1">
      <alignment horizontal="left" vertical="top" wrapText="1"/>
    </xf>
    <xf numFmtId="49" fontId="16" fillId="0" borderId="47" xfId="0" applyNumberFormat="1" applyFont="1" applyFill="1" applyBorder="1" applyAlignment="1">
      <alignment horizontal="left" vertical="top" wrapText="1"/>
    </xf>
    <xf numFmtId="49" fontId="16" fillId="0" borderId="18" xfId="0" applyNumberFormat="1" applyFont="1" applyFill="1" applyBorder="1" applyAlignment="1">
      <alignment horizontal="left" vertical="top" wrapText="1"/>
    </xf>
    <xf numFmtId="49" fontId="16" fillId="0" borderId="19" xfId="0" applyNumberFormat="1" applyFont="1" applyFill="1" applyBorder="1" applyAlignment="1">
      <alignment horizontal="left" vertical="top" wrapText="1"/>
    </xf>
    <xf numFmtId="0" fontId="16" fillId="0" borderId="47" xfId="0" applyFont="1" applyFill="1" applyBorder="1" applyAlignment="1">
      <alignment horizontal="center" vertical="top"/>
    </xf>
    <xf numFmtId="0" fontId="16" fillId="0" borderId="19" xfId="0" applyFont="1" applyFill="1" applyBorder="1" applyAlignment="1">
      <alignment horizontal="center" vertical="top"/>
    </xf>
    <xf numFmtId="49" fontId="17" fillId="0" borderId="41" xfId="0" applyNumberFormat="1" applyFont="1" applyFill="1" applyBorder="1" applyAlignment="1">
      <alignment horizontal="right" vertical="top" wrapText="1"/>
    </xf>
    <xf numFmtId="49" fontId="17" fillId="0" borderId="42" xfId="0" applyNumberFormat="1" applyFont="1" applyFill="1" applyBorder="1" applyAlignment="1">
      <alignment horizontal="right" vertical="top" wrapText="1"/>
    </xf>
    <xf numFmtId="49" fontId="16" fillId="0" borderId="52" xfId="0" applyNumberFormat="1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4" fontId="28" fillId="2" borderId="4" xfId="0" applyNumberFormat="1" applyFont="1" applyFill="1" applyBorder="1" applyAlignment="1">
      <alignment horizontal="center" vertical="top" wrapText="1"/>
    </xf>
    <xf numFmtId="4" fontId="28" fillId="2" borderId="1" xfId="0" applyNumberFormat="1" applyFont="1" applyFill="1" applyBorder="1" applyAlignment="1">
      <alignment horizontal="center" vertical="top" wrapText="1"/>
    </xf>
    <xf numFmtId="4" fontId="28" fillId="2" borderId="3" xfId="0" applyNumberFormat="1" applyFont="1" applyFill="1" applyBorder="1" applyAlignment="1">
      <alignment horizontal="center" vertical="top" wrapText="1"/>
    </xf>
    <xf numFmtId="4" fontId="28" fillId="0" borderId="15" xfId="0" applyNumberFormat="1" applyFont="1" applyFill="1" applyBorder="1" applyAlignment="1">
      <alignment horizontal="center" vertical="top" wrapText="1"/>
    </xf>
    <xf numFmtId="4" fontId="28" fillId="0" borderId="16" xfId="0" applyNumberFormat="1" applyFont="1" applyFill="1" applyBorder="1" applyAlignment="1">
      <alignment horizontal="center" vertical="top" wrapText="1"/>
    </xf>
    <xf numFmtId="4" fontId="28" fillId="0" borderId="27" xfId="0" applyNumberFormat="1" applyFont="1" applyFill="1" applyBorder="1" applyAlignment="1">
      <alignment horizontal="center" vertical="top" wrapText="1"/>
    </xf>
    <xf numFmtId="49" fontId="16" fillId="0" borderId="36" xfId="0" applyNumberFormat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46" xfId="0" applyFont="1" applyFill="1" applyBorder="1" applyAlignment="1">
      <alignment horizontal="right" vertical="center" wrapText="1"/>
    </xf>
    <xf numFmtId="0" fontId="16" fillId="0" borderId="49" xfId="0" applyFont="1" applyFill="1" applyBorder="1" applyAlignment="1">
      <alignment horizontal="center" wrapText="1"/>
    </xf>
    <xf numFmtId="49" fontId="16" fillId="0" borderId="21" xfId="0" applyNumberFormat="1" applyFont="1" applyFill="1" applyBorder="1" applyAlignment="1">
      <alignment horizontal="left" vertical="top" wrapText="1"/>
    </xf>
    <xf numFmtId="49" fontId="16" fillId="0" borderId="22" xfId="0" applyNumberFormat="1" applyFont="1" applyFill="1" applyBorder="1" applyAlignment="1">
      <alignment horizontal="left" vertical="top" wrapText="1"/>
    </xf>
    <xf numFmtId="49" fontId="18" fillId="0" borderId="4" xfId="0" applyNumberFormat="1" applyFont="1" applyFill="1" applyBorder="1" applyAlignment="1">
      <alignment horizontal="left" vertical="top" wrapText="1"/>
    </xf>
    <xf numFmtId="49" fontId="18" fillId="0" borderId="32" xfId="0" applyNumberFormat="1" applyFont="1" applyFill="1" applyBorder="1" applyAlignment="1">
      <alignment horizontal="left" vertical="top" wrapText="1"/>
    </xf>
    <xf numFmtId="49" fontId="18" fillId="0" borderId="33" xfId="0" applyNumberFormat="1" applyFont="1" applyFill="1" applyBorder="1" applyAlignment="1">
      <alignment horizontal="left" vertical="top" wrapText="1"/>
    </xf>
    <xf numFmtId="49" fontId="17" fillId="0" borderId="36" xfId="0" applyNumberFormat="1" applyFont="1" applyFill="1" applyBorder="1" applyAlignment="1">
      <alignment horizontal="right" vertical="top" wrapText="1"/>
    </xf>
    <xf numFmtId="49" fontId="17" fillId="0" borderId="16" xfId="0" applyNumberFormat="1" applyFont="1" applyFill="1" applyBorder="1" applyAlignment="1">
      <alignment horizontal="right" vertical="top" wrapText="1"/>
    </xf>
    <xf numFmtId="49" fontId="17" fillId="0" borderId="17" xfId="0" applyNumberFormat="1" applyFont="1" applyFill="1" applyBorder="1" applyAlignment="1">
      <alignment horizontal="right" vertical="top" wrapText="1"/>
    </xf>
    <xf numFmtId="4" fontId="16" fillId="2" borderId="9" xfId="0" applyNumberFormat="1" applyFont="1" applyFill="1" applyBorder="1" applyAlignment="1">
      <alignment horizontal="center" vertical="top" wrapText="1"/>
    </xf>
    <xf numFmtId="4" fontId="16" fillId="2" borderId="10" xfId="0" applyNumberFormat="1" applyFont="1" applyFill="1" applyBorder="1" applyAlignment="1">
      <alignment horizontal="center" vertical="top" wrapText="1"/>
    </xf>
    <xf numFmtId="4" fontId="16" fillId="2" borderId="11" xfId="0" applyNumberFormat="1" applyFont="1" applyFill="1" applyBorder="1" applyAlignment="1">
      <alignment horizontal="center" vertical="top" wrapText="1"/>
    </xf>
    <xf numFmtId="4" fontId="16" fillId="0" borderId="9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wrapText="1"/>
    </xf>
    <xf numFmtId="49" fontId="16" fillId="0" borderId="10" xfId="0" applyNumberFormat="1" applyFont="1" applyFill="1" applyBorder="1" applyAlignment="1">
      <alignment horizontal="center" vertical="top" wrapText="1"/>
    </xf>
    <xf numFmtId="49" fontId="16" fillId="0" borderId="11" xfId="0" applyNumberFormat="1" applyFont="1" applyFill="1" applyBorder="1" applyAlignment="1">
      <alignment horizontal="center" vertical="top" wrapText="1"/>
    </xf>
    <xf numFmtId="49" fontId="27" fillId="0" borderId="36" xfId="0" applyNumberFormat="1" applyFont="1" applyFill="1" applyBorder="1" applyAlignment="1">
      <alignment horizontal="left" wrapText="1"/>
    </xf>
    <xf numFmtId="49" fontId="27" fillId="0" borderId="16" xfId="0" applyNumberFormat="1" applyFont="1" applyFill="1" applyBorder="1" applyAlignment="1">
      <alignment horizontal="left" wrapText="1"/>
    </xf>
    <xf numFmtId="49" fontId="27" fillId="0" borderId="27" xfId="0" applyNumberFormat="1" applyFont="1" applyFill="1" applyBorder="1" applyAlignment="1">
      <alignment horizontal="left" wrapText="1"/>
    </xf>
    <xf numFmtId="4" fontId="27" fillId="0" borderId="15" xfId="0" applyNumberFormat="1" applyFont="1" applyFill="1" applyBorder="1" applyAlignment="1">
      <alignment horizontal="left" vertical="center" wrapText="1"/>
    </xf>
    <xf numFmtId="4" fontId="27" fillId="0" borderId="27" xfId="0" applyNumberFormat="1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center" vertical="center" textRotation="90" wrapText="1"/>
    </xf>
    <xf numFmtId="0" fontId="27" fillId="0" borderId="17" xfId="0" applyFont="1" applyFill="1" applyBorder="1" applyAlignment="1">
      <alignment horizontal="left" vertical="center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9" fontId="16" fillId="0" borderId="42" xfId="0" applyNumberFormat="1" applyFont="1" applyFill="1" applyBorder="1" applyAlignment="1">
      <alignment horizontal="center" vertical="center" wrapText="1"/>
    </xf>
    <xf numFmtId="49" fontId="16" fillId="0" borderId="43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left" wrapText="1"/>
    </xf>
    <xf numFmtId="0" fontId="27" fillId="0" borderId="24" xfId="0" applyFont="1" applyFill="1" applyBorder="1" applyAlignment="1">
      <alignment horizontal="left" wrapText="1"/>
    </xf>
    <xf numFmtId="0" fontId="27" fillId="0" borderId="26" xfId="0" applyFont="1" applyFill="1" applyBorder="1" applyAlignment="1">
      <alignment horizontal="left" wrapText="1"/>
    </xf>
    <xf numFmtId="4" fontId="27" fillId="0" borderId="23" xfId="0" applyNumberFormat="1" applyFont="1" applyFill="1" applyBorder="1" applyAlignment="1">
      <alignment horizontal="center" vertical="center" wrapText="1"/>
    </xf>
    <xf numFmtId="4" fontId="27" fillId="0" borderId="26" xfId="0" applyNumberFormat="1" applyFont="1" applyFill="1" applyBorder="1" applyAlignment="1">
      <alignment horizontal="center" vertical="center" wrapText="1"/>
    </xf>
    <xf numFmtId="4" fontId="32" fillId="0" borderId="23" xfId="0" applyNumberFormat="1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2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49" fontId="16" fillId="0" borderId="15" xfId="0" applyNumberFormat="1" applyFont="1" applyFill="1" applyBorder="1" applyAlignment="1">
      <alignment horizontal="center" wrapText="1"/>
    </xf>
    <xf numFmtId="49" fontId="16" fillId="0" borderId="7" xfId="0" applyNumberFormat="1" applyFont="1" applyFill="1" applyBorder="1" applyAlignment="1">
      <alignment horizont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 wrapText="1"/>
    </xf>
    <xf numFmtId="2" fontId="16" fillId="0" borderId="19" xfId="0" applyNumberFormat="1" applyFont="1" applyFill="1" applyBorder="1" applyAlignment="1">
      <alignment horizontal="center" vertical="center" wrapText="1"/>
    </xf>
    <xf numFmtId="2" fontId="16" fillId="0" borderId="14" xfId="0" applyNumberFormat="1" applyFont="1" applyFill="1" applyBorder="1" applyAlignment="1">
      <alignment horizontal="center" vertical="center" wrapText="1"/>
    </xf>
    <xf numFmtId="2" fontId="28" fillId="0" borderId="19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4" fontId="28" fillId="0" borderId="8" xfId="0" applyNumberFormat="1" applyFont="1" applyFill="1" applyBorder="1" applyAlignment="1">
      <alignment horizontal="center" vertical="center" wrapText="1"/>
    </xf>
    <xf numFmtId="4" fontId="28" fillId="0" borderId="19" xfId="0" applyNumberFormat="1" applyFont="1" applyFill="1" applyBorder="1" applyAlignment="1">
      <alignment horizontal="center" vertical="center" wrapText="1"/>
    </xf>
    <xf numFmtId="2" fontId="28" fillId="0" borderId="22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30" xfId="0" applyFont="1" applyFill="1" applyBorder="1" applyAlignment="1">
      <alignment horizontal="center" vertical="top" wrapText="1"/>
    </xf>
    <xf numFmtId="0" fontId="18" fillId="0" borderId="35" xfId="0" applyFont="1" applyFill="1" applyBorder="1" applyAlignment="1">
      <alignment horizontal="center" vertical="top" wrapText="1"/>
    </xf>
    <xf numFmtId="0" fontId="18" fillId="0" borderId="19" xfId="0" applyFont="1" applyFill="1" applyBorder="1" applyAlignment="1">
      <alignment horizontal="center" vertical="top" wrapText="1"/>
    </xf>
    <xf numFmtId="0" fontId="18" fillId="0" borderId="22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6" fillId="0" borderId="31" xfId="0" applyFont="1" applyFill="1" applyBorder="1" applyAlignment="1">
      <alignment horizontal="center" wrapText="1"/>
    </xf>
    <xf numFmtId="4" fontId="28" fillId="0" borderId="23" xfId="0" applyNumberFormat="1" applyFont="1" applyFill="1" applyBorder="1" applyAlignment="1">
      <alignment horizontal="center" vertical="center" wrapText="1"/>
    </xf>
    <xf numFmtId="4" fontId="28" fillId="0" borderId="24" xfId="0" applyNumberFormat="1" applyFont="1" applyFill="1" applyBorder="1" applyAlignment="1">
      <alignment horizontal="center" vertical="center" wrapText="1"/>
    </xf>
    <xf numFmtId="4" fontId="28" fillId="0" borderId="26" xfId="0" applyNumberFormat="1" applyFont="1" applyFill="1" applyBorder="1" applyAlignment="1">
      <alignment horizontal="center" vertical="center" wrapText="1"/>
    </xf>
    <xf numFmtId="4" fontId="28" fillId="0" borderId="22" xfId="0" applyNumberFormat="1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16" xfId="0" applyFont="1" applyFill="1" applyBorder="1" applyAlignment="1">
      <alignment horizontal="center" vertical="top" wrapText="1"/>
    </xf>
    <xf numFmtId="0" fontId="18" fillId="0" borderId="27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26" xfId="0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center" vertical="top" wrapText="1"/>
    </xf>
    <xf numFmtId="49" fontId="16" fillId="0" borderId="58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2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left" vertical="top" wrapText="1"/>
    </xf>
    <xf numFmtId="49" fontId="16" fillId="0" borderId="3" xfId="0" applyNumberFormat="1" applyFont="1" applyFill="1" applyBorder="1" applyAlignment="1">
      <alignment horizontal="left" vertical="top" wrapText="1"/>
    </xf>
    <xf numFmtId="49" fontId="35" fillId="0" borderId="19" xfId="0" applyNumberFormat="1" applyFont="1" applyFill="1" applyBorder="1" applyAlignment="1">
      <alignment horizontal="center" vertical="top" wrapText="1"/>
    </xf>
    <xf numFmtId="49" fontId="35" fillId="0" borderId="4" xfId="0" applyNumberFormat="1" applyFont="1" applyFill="1" applyBorder="1" applyAlignment="1">
      <alignment horizontal="center" vertical="top" wrapText="1"/>
    </xf>
    <xf numFmtId="49" fontId="35" fillId="0" borderId="1" xfId="0" applyNumberFormat="1" applyFont="1" applyFill="1" applyBorder="1" applyAlignment="1">
      <alignment horizontal="center" vertical="top" wrapText="1"/>
    </xf>
    <xf numFmtId="49" fontId="35" fillId="0" borderId="3" xfId="0" applyNumberFormat="1" applyFont="1" applyFill="1" applyBorder="1" applyAlignment="1">
      <alignment horizontal="center" vertical="top" wrapText="1"/>
    </xf>
    <xf numFmtId="49" fontId="35" fillId="0" borderId="9" xfId="0" applyNumberFormat="1" applyFont="1" applyFill="1" applyBorder="1" applyAlignment="1">
      <alignment horizontal="center" vertical="top" wrapText="1"/>
    </xf>
    <xf numFmtId="49" fontId="35" fillId="0" borderId="10" xfId="0" applyNumberFormat="1" applyFont="1" applyFill="1" applyBorder="1" applyAlignment="1">
      <alignment horizontal="center" vertical="top" wrapText="1"/>
    </xf>
    <xf numFmtId="49" fontId="35" fillId="0" borderId="11" xfId="0" applyNumberFormat="1" applyFont="1" applyFill="1" applyBorder="1" applyAlignment="1">
      <alignment horizontal="center" vertical="top" wrapText="1"/>
    </xf>
    <xf numFmtId="49" fontId="28" fillId="0" borderId="4" xfId="0" applyNumberFormat="1" applyFont="1" applyFill="1" applyBorder="1" applyAlignment="1">
      <alignment horizontal="right" vertical="top" wrapText="1"/>
    </xf>
    <xf numFmtId="49" fontId="28" fillId="0" borderId="1" xfId="0" applyNumberFormat="1" applyFont="1" applyFill="1" applyBorder="1" applyAlignment="1">
      <alignment horizontal="right" vertical="top" wrapText="1"/>
    </xf>
    <xf numFmtId="49" fontId="28" fillId="0" borderId="3" xfId="0" applyNumberFormat="1" applyFont="1" applyFill="1" applyBorder="1" applyAlignment="1">
      <alignment horizontal="right" vertical="top" wrapText="1"/>
    </xf>
    <xf numFmtId="49" fontId="28" fillId="0" borderId="9" xfId="0" applyNumberFormat="1" applyFont="1" applyFill="1" applyBorder="1" applyAlignment="1">
      <alignment horizontal="right" vertical="top" wrapText="1"/>
    </xf>
    <xf numFmtId="49" fontId="28" fillId="0" borderId="10" xfId="0" applyNumberFormat="1" applyFont="1" applyFill="1" applyBorder="1" applyAlignment="1">
      <alignment horizontal="right" vertical="top" wrapText="1"/>
    </xf>
    <xf numFmtId="49" fontId="28" fillId="0" borderId="11" xfId="0" applyNumberFormat="1" applyFont="1" applyFill="1" applyBorder="1" applyAlignment="1">
      <alignment horizontal="right" vertical="top" wrapText="1"/>
    </xf>
    <xf numFmtId="49" fontId="35" fillId="0" borderId="31" xfId="0" applyNumberFormat="1" applyFont="1" applyFill="1" applyBorder="1" applyAlignment="1">
      <alignment horizontal="center" vertical="top" wrapText="1"/>
    </xf>
    <xf numFmtId="49" fontId="35" fillId="0" borderId="24" xfId="0" applyNumberFormat="1" applyFont="1" applyFill="1" applyBorder="1" applyAlignment="1">
      <alignment horizontal="center" vertical="top" wrapText="1"/>
    </xf>
    <xf numFmtId="49" fontId="35" fillId="0" borderId="26" xfId="0" applyNumberFormat="1" applyFont="1" applyFill="1" applyBorder="1" applyAlignment="1">
      <alignment horizontal="center" vertical="top" wrapText="1"/>
    </xf>
    <xf numFmtId="49" fontId="17" fillId="0" borderId="45" xfId="0" applyNumberFormat="1" applyFont="1" applyFill="1" applyBorder="1" applyAlignment="1">
      <alignment horizontal="right" vertical="top" wrapText="1"/>
    </xf>
    <xf numFmtId="0" fontId="16" fillId="0" borderId="32" xfId="0" applyFont="1" applyFill="1" applyBorder="1" applyAlignment="1">
      <alignment horizontal="center" vertical="top"/>
    </xf>
    <xf numFmtId="0" fontId="16" fillId="0" borderId="33" xfId="0" applyFont="1" applyFill="1" applyBorder="1" applyAlignment="1">
      <alignment horizontal="center" vertical="top"/>
    </xf>
    <xf numFmtId="0" fontId="16" fillId="0" borderId="34" xfId="0" applyFont="1" applyFill="1" applyBorder="1" applyAlignment="1">
      <alignment horizontal="center" vertical="top"/>
    </xf>
    <xf numFmtId="4" fontId="27" fillId="0" borderId="7" xfId="0" applyNumberFormat="1" applyFont="1" applyFill="1" applyBorder="1" applyAlignment="1">
      <alignment horizontal="left" vertical="center" wrapText="1"/>
    </xf>
    <xf numFmtId="4" fontId="27" fillId="0" borderId="8" xfId="0" applyNumberFormat="1" applyFont="1" applyFill="1" applyBorder="1" applyAlignment="1">
      <alignment horizontal="left" vertical="center" wrapText="1"/>
    </xf>
    <xf numFmtId="2" fontId="27" fillId="0" borderId="8" xfId="0" applyNumberFormat="1" applyFont="1" applyFill="1" applyBorder="1" applyAlignment="1">
      <alignment horizontal="left" vertical="center" wrapText="1"/>
    </xf>
    <xf numFmtId="4" fontId="32" fillId="0" borderId="7" xfId="0" applyNumberFormat="1" applyFont="1" applyFill="1" applyBorder="1" applyAlignment="1">
      <alignment horizontal="center" vertical="center" wrapText="1"/>
    </xf>
    <xf numFmtId="4" fontId="32" fillId="0" borderId="8" xfId="0" applyNumberFormat="1" applyFont="1" applyFill="1" applyBorder="1" applyAlignment="1">
      <alignment horizontal="center" vertical="center" wrapText="1"/>
    </xf>
    <xf numFmtId="4" fontId="33" fillId="0" borderId="7" xfId="0" applyNumberFormat="1" applyFont="1" applyFill="1" applyBorder="1" applyAlignment="1">
      <alignment horizontal="center" vertical="center" wrapText="1"/>
    </xf>
    <xf numFmtId="4" fontId="33" fillId="0" borderId="8" xfId="0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right" vertical="top" wrapText="1"/>
    </xf>
    <xf numFmtId="49" fontId="17" fillId="0" borderId="1" xfId="0" applyNumberFormat="1" applyFont="1" applyFill="1" applyBorder="1" applyAlignment="1">
      <alignment horizontal="right" vertical="top" wrapText="1"/>
    </xf>
    <xf numFmtId="49" fontId="17" fillId="0" borderId="3" xfId="0" applyNumberFormat="1" applyFont="1" applyFill="1" applyBorder="1" applyAlignment="1">
      <alignment horizontal="right" vertical="top" wrapText="1"/>
    </xf>
    <xf numFmtId="49" fontId="17" fillId="0" borderId="9" xfId="0" applyNumberFormat="1" applyFont="1" applyFill="1" applyBorder="1" applyAlignment="1">
      <alignment horizontal="right" vertical="top" wrapText="1"/>
    </xf>
    <xf numFmtId="49" fontId="17" fillId="0" borderId="10" xfId="0" applyNumberFormat="1" applyFont="1" applyFill="1" applyBorder="1" applyAlignment="1">
      <alignment horizontal="right" vertical="top" wrapText="1"/>
    </xf>
    <xf numFmtId="49" fontId="17" fillId="0" borderId="11" xfId="0" applyNumberFormat="1" applyFont="1" applyFill="1" applyBorder="1" applyAlignment="1">
      <alignment horizontal="right" vertical="top" wrapText="1"/>
    </xf>
    <xf numFmtId="49" fontId="16" fillId="0" borderId="4" xfId="0" applyNumberFormat="1" applyFont="1" applyFill="1" applyBorder="1" applyAlignment="1">
      <alignment horizontal="center" vertical="top" wrapText="1"/>
    </xf>
    <xf numFmtId="4" fontId="35" fillId="0" borderId="4" xfId="0" applyNumberFormat="1" applyFont="1" applyFill="1" applyBorder="1" applyAlignment="1">
      <alignment horizontal="center" vertical="top" wrapText="1"/>
    </xf>
    <xf numFmtId="4" fontId="35" fillId="0" borderId="1" xfId="0" applyNumberFormat="1" applyFont="1" applyFill="1" applyBorder="1" applyAlignment="1">
      <alignment horizontal="center" vertical="top" wrapText="1"/>
    </xf>
    <xf numFmtId="4" fontId="35" fillId="0" borderId="3" xfId="0" applyNumberFormat="1" applyFont="1" applyFill="1" applyBorder="1" applyAlignment="1">
      <alignment horizontal="center" vertical="top" wrapText="1"/>
    </xf>
    <xf numFmtId="4" fontId="35" fillId="0" borderId="9" xfId="0" applyNumberFormat="1" applyFont="1" applyFill="1" applyBorder="1" applyAlignment="1">
      <alignment horizontal="center" vertical="top" wrapText="1"/>
    </xf>
    <xf numFmtId="4" fontId="35" fillId="0" borderId="10" xfId="0" applyNumberFormat="1" applyFont="1" applyFill="1" applyBorder="1" applyAlignment="1">
      <alignment horizontal="center" vertical="top" wrapText="1"/>
    </xf>
    <xf numFmtId="4" fontId="35" fillId="0" borderId="11" xfId="0" applyNumberFormat="1" applyFont="1" applyFill="1" applyBorder="1" applyAlignment="1">
      <alignment horizontal="center" vertical="top" wrapText="1"/>
    </xf>
    <xf numFmtId="4" fontId="28" fillId="0" borderId="4" xfId="0" applyNumberFormat="1" applyFont="1" applyFill="1" applyBorder="1" applyAlignment="1">
      <alignment horizontal="center" vertical="top" wrapText="1"/>
    </xf>
    <xf numFmtId="4" fontId="28" fillId="0" borderId="1" xfId="0" applyNumberFormat="1" applyFont="1" applyFill="1" applyBorder="1" applyAlignment="1">
      <alignment horizontal="center" vertical="top" wrapText="1"/>
    </xf>
    <xf numFmtId="4" fontId="28" fillId="0" borderId="3" xfId="0" applyNumberFormat="1" applyFont="1" applyFill="1" applyBorder="1" applyAlignment="1">
      <alignment horizontal="center" vertical="top" wrapText="1"/>
    </xf>
    <xf numFmtId="4" fontId="28" fillId="0" borderId="32" xfId="0" applyNumberFormat="1" applyFont="1" applyFill="1" applyBorder="1" applyAlignment="1">
      <alignment horizontal="center" vertical="top" wrapText="1"/>
    </xf>
    <xf numFmtId="4" fontId="28" fillId="0" borderId="33" xfId="0" applyNumberFormat="1" applyFont="1" applyFill="1" applyBorder="1" applyAlignment="1">
      <alignment horizontal="center" vertical="top" wrapText="1"/>
    </xf>
    <xf numFmtId="4" fontId="28" fillId="0" borderId="34" xfId="0" applyNumberFormat="1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center" vertical="top" wrapText="1"/>
    </xf>
    <xf numFmtId="4" fontId="28" fillId="0" borderId="10" xfId="0" applyNumberFormat="1" applyFont="1" applyFill="1" applyBorder="1" applyAlignment="1">
      <alignment horizontal="center" vertical="top" wrapText="1"/>
    </xf>
    <xf numFmtId="4" fontId="28" fillId="0" borderId="11" xfId="0" applyNumberFormat="1" applyFont="1" applyFill="1" applyBorder="1" applyAlignment="1">
      <alignment horizontal="center" vertical="top" wrapText="1"/>
    </xf>
    <xf numFmtId="0" fontId="16" fillId="0" borderId="32" xfId="0" applyFont="1" applyFill="1" applyBorder="1" applyAlignment="1">
      <alignment horizontal="center" vertical="top" wrapText="1"/>
    </xf>
    <xf numFmtId="0" fontId="16" fillId="0" borderId="33" xfId="0" applyFont="1" applyFill="1" applyBorder="1" applyAlignment="1">
      <alignment horizontal="center" vertical="top" wrapText="1"/>
    </xf>
    <xf numFmtId="0" fontId="16" fillId="0" borderId="35" xfId="0" applyFont="1" applyFill="1" applyBorder="1" applyAlignment="1">
      <alignment horizontal="center" vertical="top" wrapText="1"/>
    </xf>
    <xf numFmtId="4" fontId="35" fillId="2" borderId="4" xfId="0" applyNumberFormat="1" applyFont="1" applyFill="1" applyBorder="1" applyAlignment="1">
      <alignment horizontal="center" vertical="top" wrapText="1"/>
    </xf>
    <xf numFmtId="4" fontId="35" fillId="2" borderId="1" xfId="0" applyNumberFormat="1" applyFont="1" applyFill="1" applyBorder="1" applyAlignment="1">
      <alignment horizontal="center" vertical="top" wrapText="1"/>
    </xf>
    <xf numFmtId="4" fontId="35" fillId="2" borderId="3" xfId="0" applyNumberFormat="1" applyFont="1" applyFill="1" applyBorder="1" applyAlignment="1">
      <alignment horizontal="center" vertical="top" wrapText="1"/>
    </xf>
    <xf numFmtId="4" fontId="35" fillId="2" borderId="9" xfId="0" applyNumberFormat="1" applyFont="1" applyFill="1" applyBorder="1" applyAlignment="1">
      <alignment horizontal="center" vertical="top" wrapText="1"/>
    </xf>
    <xf numFmtId="4" fontId="35" fillId="2" borderId="10" xfId="0" applyNumberFormat="1" applyFont="1" applyFill="1" applyBorder="1" applyAlignment="1">
      <alignment horizontal="center" vertical="top" wrapText="1"/>
    </xf>
    <xf numFmtId="4" fontId="35" fillId="2" borderId="11" xfId="0" applyNumberFormat="1" applyFont="1" applyFill="1" applyBorder="1" applyAlignment="1">
      <alignment horizontal="center" vertical="top" wrapText="1"/>
    </xf>
    <xf numFmtId="4" fontId="28" fillId="2" borderId="9" xfId="0" applyNumberFormat="1" applyFont="1" applyFill="1" applyBorder="1" applyAlignment="1">
      <alignment horizontal="center" vertical="top" wrapText="1"/>
    </xf>
    <xf numFmtId="4" fontId="28" fillId="2" borderId="10" xfId="0" applyNumberFormat="1" applyFont="1" applyFill="1" applyBorder="1" applyAlignment="1">
      <alignment horizontal="center" vertical="top" wrapText="1"/>
    </xf>
    <xf numFmtId="4" fontId="28" fillId="2" borderId="11" xfId="0" applyNumberFormat="1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center" vertical="top" wrapText="1"/>
    </xf>
    <xf numFmtId="49" fontId="18" fillId="0" borderId="52" xfId="0" applyNumberFormat="1" applyFont="1" applyFill="1" applyBorder="1" applyAlignment="1">
      <alignment vertical="top" wrapText="1"/>
    </xf>
    <xf numFmtId="49" fontId="18" fillId="0" borderId="1" xfId="0" applyNumberFormat="1" applyFont="1" applyFill="1" applyBorder="1" applyAlignment="1">
      <alignment vertical="top" wrapText="1"/>
    </xf>
    <xf numFmtId="49" fontId="18" fillId="0" borderId="3" xfId="0" applyNumberFormat="1" applyFont="1" applyFill="1" applyBorder="1" applyAlignment="1">
      <alignment vertical="top" wrapText="1"/>
    </xf>
    <xf numFmtId="49" fontId="16" fillId="0" borderId="41" xfId="0" applyNumberFormat="1" applyFont="1" applyFill="1" applyBorder="1" applyAlignment="1">
      <alignment vertical="top" wrapText="1"/>
    </xf>
    <xf numFmtId="49" fontId="16" fillId="0" borderId="42" xfId="0" applyNumberFormat="1" applyFont="1" applyFill="1" applyBorder="1" applyAlignment="1">
      <alignment vertical="top" wrapText="1"/>
    </xf>
    <xf numFmtId="49" fontId="16" fillId="0" borderId="43" xfId="0" applyNumberFormat="1" applyFont="1" applyFill="1" applyBorder="1" applyAlignment="1">
      <alignment vertical="top" wrapText="1"/>
    </xf>
    <xf numFmtId="49" fontId="16" fillId="0" borderId="38" xfId="0" applyNumberFormat="1" applyFont="1" applyFill="1" applyBorder="1" applyAlignment="1">
      <alignment vertical="top" wrapText="1"/>
    </xf>
    <xf numFmtId="49" fontId="16" fillId="0" borderId="10" xfId="0" applyNumberFormat="1" applyFont="1" applyFill="1" applyBorder="1" applyAlignment="1">
      <alignment vertical="top" wrapText="1"/>
    </xf>
    <xf numFmtId="49" fontId="16" fillId="0" borderId="11" xfId="0" applyNumberFormat="1" applyFont="1" applyFill="1" applyBorder="1" applyAlignment="1">
      <alignment vertical="top" wrapText="1"/>
    </xf>
    <xf numFmtId="49" fontId="16" fillId="0" borderId="50" xfId="0" applyNumberFormat="1" applyFont="1" applyFill="1" applyBorder="1" applyAlignment="1">
      <alignment horizontal="center" vertical="center" wrapText="1"/>
    </xf>
    <xf numFmtId="49" fontId="16" fillId="0" borderId="54" xfId="0" applyNumberFormat="1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top" wrapText="1"/>
    </xf>
    <xf numFmtId="0" fontId="18" fillId="0" borderId="48" xfId="0" applyFont="1" applyFill="1" applyBorder="1" applyAlignment="1">
      <alignment horizontal="center" vertical="top" wrapText="1"/>
    </xf>
    <xf numFmtId="0" fontId="18" fillId="0" borderId="40" xfId="0" applyFont="1" applyFill="1" applyBorder="1" applyAlignment="1">
      <alignment horizontal="center" vertical="top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/>
    <xf numFmtId="0" fontId="8" fillId="2" borderId="0" xfId="0" applyFont="1" applyFill="1" applyBorder="1"/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I205"/>
  <sheetViews>
    <sheetView zoomScaleNormal="100" zoomScaleSheetLayoutView="90" workbookViewId="0">
      <selection activeCell="AC8" sqref="AC8"/>
    </sheetView>
  </sheetViews>
  <sheetFormatPr defaultColWidth="9.140625" defaultRowHeight="15" x14ac:dyDescent="0.25"/>
  <cols>
    <col min="1" max="1" width="2.28515625" style="28" customWidth="1"/>
    <col min="2" max="9" width="2.28515625" style="28" hidden="1" customWidth="1"/>
    <col min="10" max="10" width="11.28515625" style="28" hidden="1" customWidth="1"/>
    <col min="11" max="11" width="11" style="28" customWidth="1"/>
    <col min="12" max="12" width="5.140625" style="28" customWidth="1"/>
    <col min="13" max="13" width="2.28515625" style="28" customWidth="1"/>
    <col min="14" max="14" width="3.42578125" style="28" customWidth="1"/>
    <col min="15" max="15" width="2.28515625" style="28" customWidth="1"/>
    <col min="16" max="16" width="3.42578125" style="28" customWidth="1"/>
    <col min="17" max="17" width="4.140625" style="28" customWidth="1"/>
    <col min="18" max="18" width="3.140625" style="28" customWidth="1"/>
    <col min="19" max="19" width="7.28515625" style="28" customWidth="1"/>
    <col min="20" max="20" width="2.28515625" style="28" customWidth="1"/>
    <col min="21" max="21" width="5.5703125" style="28" customWidth="1"/>
    <col min="22" max="22" width="4" style="28" customWidth="1"/>
    <col min="23" max="23" width="3.5703125" style="28" customWidth="1"/>
    <col min="24" max="24" width="3.42578125" style="28" customWidth="1"/>
    <col min="25" max="25" width="14.42578125" style="28" customWidth="1"/>
    <col min="26" max="26" width="2.28515625" style="28" customWidth="1"/>
    <col min="27" max="28" width="2.85546875" style="28" customWidth="1"/>
    <col min="29" max="29" width="3.42578125" style="28" customWidth="1"/>
    <col min="30" max="31" width="3.5703125" style="28" customWidth="1"/>
    <col min="32" max="32" width="2.85546875" style="28" customWidth="1"/>
    <col min="33" max="33" width="3.5703125" style="28" customWidth="1"/>
    <col min="34" max="34" width="3.7109375" style="28" customWidth="1"/>
    <col min="35" max="35" width="3.28515625" style="28" customWidth="1"/>
    <col min="36" max="36" width="3.5703125" style="28" customWidth="1"/>
    <col min="37" max="42" width="3.5703125" style="220" customWidth="1"/>
    <col min="43" max="43" width="3.28515625" style="28" customWidth="1"/>
    <col min="44" max="45" width="3.5703125" style="28" customWidth="1"/>
    <col min="46" max="46" width="4.140625" style="28" customWidth="1"/>
    <col min="47" max="47" width="4" style="28" customWidth="1"/>
    <col min="48" max="48" width="2.85546875" style="28" customWidth="1"/>
    <col min="49" max="49" width="3.5703125" style="28" customWidth="1"/>
    <col min="50" max="50" width="3.28515625" style="28" customWidth="1"/>
    <col min="51" max="51" width="3.5703125" style="28" customWidth="1"/>
    <col min="52" max="52" width="3.42578125" style="28" customWidth="1"/>
    <col min="53" max="53" width="3.5703125" style="28" customWidth="1"/>
    <col min="54" max="54" width="4.7109375" style="28" customWidth="1"/>
    <col min="55" max="55" width="3.42578125" style="28" customWidth="1"/>
    <col min="56" max="56" width="3.7109375" style="28" customWidth="1"/>
    <col min="57" max="57" width="4" style="28" customWidth="1"/>
    <col min="58" max="58" width="3.7109375" style="28" customWidth="1"/>
    <col min="59" max="59" width="9.140625" style="91"/>
    <col min="60" max="60" width="12.42578125" style="91" bestFit="1" customWidth="1"/>
    <col min="61" max="16384" width="9.140625" style="91"/>
  </cols>
  <sheetData>
    <row r="1" spans="1:58" ht="14.45" x14ac:dyDescent="0.3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534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</row>
    <row r="2" spans="1:58" ht="14.45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536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  <c r="BC2" s="537"/>
      <c r="BD2" s="537"/>
      <c r="BE2" s="537"/>
      <c r="BF2" s="537"/>
    </row>
    <row r="3" spans="1:58" ht="14.45" x14ac:dyDescent="0.3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536"/>
      <c r="AR3" s="537"/>
      <c r="AS3" s="537"/>
      <c r="AT3" s="537"/>
      <c r="AU3" s="537"/>
      <c r="AV3" s="537"/>
      <c r="AW3" s="537"/>
      <c r="AX3" s="537"/>
      <c r="AY3" s="537"/>
      <c r="AZ3" s="537"/>
      <c r="BA3" s="537"/>
      <c r="BB3" s="537"/>
      <c r="BC3" s="537"/>
      <c r="BD3" s="537"/>
      <c r="BE3" s="537"/>
      <c r="BF3" s="537"/>
    </row>
    <row r="4" spans="1:58" x14ac:dyDescent="0.25">
      <c r="A4" s="7"/>
      <c r="B4" s="538" t="s">
        <v>220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8"/>
      <c r="AN4" s="538"/>
      <c r="AO4" s="538"/>
      <c r="AP4" s="538"/>
      <c r="AQ4" s="538"/>
      <c r="AR4" s="538"/>
      <c r="AS4" s="538"/>
      <c r="AT4" s="538"/>
      <c r="AU4" s="538"/>
      <c r="AV4" s="538"/>
      <c r="AW4" s="538"/>
      <c r="AX4" s="538"/>
      <c r="AY4" s="538"/>
      <c r="AZ4" s="539"/>
      <c r="BA4" s="539"/>
      <c r="BB4" s="539"/>
      <c r="BC4" s="539"/>
      <c r="BD4" s="539"/>
      <c r="BE4" s="539"/>
      <c r="BF4" s="539"/>
    </row>
    <row r="5" spans="1:58" s="28" customFormat="1" x14ac:dyDescent="0.25">
      <c r="A5" s="540" t="s">
        <v>167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1" t="s">
        <v>434</v>
      </c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1"/>
      <c r="AO5" s="541"/>
      <c r="AP5" s="541"/>
      <c r="AQ5" s="541"/>
      <c r="AR5" s="541"/>
      <c r="AS5" s="541"/>
      <c r="AT5" s="541"/>
      <c r="AU5" s="541"/>
      <c r="AV5" s="541"/>
      <c r="AW5" s="541"/>
      <c r="AX5" s="541"/>
      <c r="AY5" s="541"/>
      <c r="AZ5" s="541"/>
      <c r="BA5" s="541"/>
      <c r="BB5" s="541"/>
      <c r="BC5" s="541"/>
      <c r="BD5" s="541"/>
      <c r="BE5" s="541"/>
      <c r="BF5" s="541"/>
    </row>
    <row r="6" spans="1:58" s="28" customFormat="1" x14ac:dyDescent="0.25">
      <c r="A6" s="540" t="s">
        <v>0</v>
      </c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3" t="s">
        <v>467</v>
      </c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3"/>
      <c r="AC6" s="543"/>
      <c r="AD6" s="543"/>
      <c r="AE6" s="543"/>
      <c r="AF6" s="543"/>
      <c r="AG6" s="543"/>
      <c r="AH6" s="543"/>
      <c r="AI6" s="543"/>
      <c r="AJ6" s="543"/>
      <c r="AK6" s="543"/>
      <c r="AL6" s="543"/>
      <c r="AM6" s="543"/>
      <c r="AN6" s="543"/>
      <c r="AO6" s="543"/>
      <c r="AP6" s="543"/>
      <c r="AQ6" s="543"/>
      <c r="AR6" s="543"/>
      <c r="AS6" s="543"/>
      <c r="AT6" s="543"/>
      <c r="AU6" s="543"/>
      <c r="AV6" s="543"/>
      <c r="AW6" s="543"/>
      <c r="AX6" s="543"/>
      <c r="AY6" s="543"/>
      <c r="AZ6" s="543"/>
      <c r="BA6" s="543"/>
      <c r="BB6" s="543"/>
      <c r="BC6" s="543"/>
      <c r="BD6" s="543"/>
      <c r="BE6" s="543"/>
      <c r="BF6" s="543"/>
    </row>
    <row r="7" spans="1:58" s="28" customFormat="1" ht="18" x14ac:dyDescent="0.25">
      <c r="A7" s="540"/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4" t="s">
        <v>1</v>
      </c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544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4"/>
      <c r="AM7" s="544"/>
      <c r="AN7" s="544"/>
      <c r="AO7" s="544"/>
      <c r="AP7" s="544"/>
      <c r="AQ7" s="544"/>
      <c r="AR7" s="544"/>
      <c r="AS7" s="544"/>
      <c r="AT7" s="544"/>
      <c r="AU7" s="544"/>
      <c r="AV7" s="544"/>
      <c r="AW7" s="544"/>
      <c r="AX7" s="544"/>
      <c r="AY7" s="544"/>
      <c r="AZ7" s="544"/>
      <c r="BA7" s="544"/>
      <c r="BB7" s="544"/>
      <c r="BC7" s="544"/>
      <c r="BD7" s="544"/>
      <c r="BE7" s="544"/>
      <c r="BF7" s="544"/>
    </row>
    <row r="8" spans="1:58" s="3" customFormat="1" x14ac:dyDescent="0.25">
      <c r="A8" s="540" t="s">
        <v>2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6" t="s">
        <v>146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1:58" s="3" customFormat="1" ht="13.9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1:58" s="3" customFormat="1" x14ac:dyDescent="0.25">
      <c r="A10" s="28"/>
      <c r="B10" s="545" t="s">
        <v>228</v>
      </c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6"/>
      <c r="AI10" s="546"/>
      <c r="AJ10" s="546"/>
      <c r="AK10" s="546"/>
      <c r="AL10" s="546"/>
      <c r="AM10" s="546"/>
      <c r="AN10" s="546"/>
      <c r="AO10" s="546"/>
      <c r="AP10" s="546"/>
      <c r="AQ10" s="546"/>
      <c r="AR10" s="546"/>
      <c r="AS10" s="546"/>
      <c r="AT10" s="546"/>
      <c r="AU10" s="546"/>
      <c r="AV10" s="546"/>
      <c r="AW10" s="546"/>
      <c r="AX10" s="546"/>
      <c r="AY10" s="546"/>
      <c r="AZ10" s="546"/>
      <c r="BA10" s="546"/>
      <c r="BB10" s="546"/>
      <c r="BC10" s="546"/>
      <c r="BD10" s="546"/>
      <c r="BE10" s="546"/>
      <c r="BF10" s="546"/>
    </row>
    <row r="11" spans="1:58" s="3" customFormat="1" ht="14.45" thickBot="1" x14ac:dyDescent="0.3">
      <c r="A11" s="28"/>
      <c r="B11" s="92"/>
      <c r="C11" s="28"/>
      <c r="D11" s="28"/>
      <c r="E11" s="28"/>
      <c r="F11" s="28"/>
      <c r="G11" s="28"/>
      <c r="H11" s="28"/>
      <c r="I11" s="28"/>
      <c r="J11" s="28"/>
      <c r="K11" s="2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58" s="88" customFormat="1" x14ac:dyDescent="0.2">
      <c r="A12" s="92"/>
      <c r="B12" s="417" t="s">
        <v>3</v>
      </c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21"/>
      <c r="Z12" s="420" t="s">
        <v>52</v>
      </c>
      <c r="AA12" s="418"/>
      <c r="AB12" s="421"/>
      <c r="AC12" s="422" t="s">
        <v>5</v>
      </c>
      <c r="AD12" s="423"/>
      <c r="AE12" s="423"/>
      <c r="AF12" s="423"/>
      <c r="AG12" s="423"/>
      <c r="AH12" s="423"/>
      <c r="AI12" s="423"/>
      <c r="AJ12" s="423"/>
      <c r="AK12" s="423"/>
      <c r="AL12" s="423"/>
      <c r="AM12" s="423"/>
      <c r="AN12" s="423"/>
      <c r="AO12" s="423"/>
      <c r="AP12" s="423"/>
      <c r="AQ12" s="423"/>
      <c r="AR12" s="423"/>
      <c r="AS12" s="423"/>
      <c r="AT12" s="423"/>
      <c r="AU12" s="423"/>
      <c r="AV12" s="423"/>
      <c r="AW12" s="423"/>
      <c r="AX12" s="423"/>
      <c r="AY12" s="423"/>
      <c r="AZ12" s="423"/>
      <c r="BA12" s="423"/>
      <c r="BB12" s="423"/>
      <c r="BC12" s="423"/>
      <c r="BD12" s="423"/>
      <c r="BE12" s="423"/>
      <c r="BF12" s="425"/>
    </row>
    <row r="13" spans="1:58" s="88" customFormat="1" x14ac:dyDescent="0.2">
      <c r="A13" s="92"/>
      <c r="B13" s="496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7"/>
      <c r="X13" s="497"/>
      <c r="Y13" s="498"/>
      <c r="Z13" s="499"/>
      <c r="AA13" s="497"/>
      <c r="AB13" s="498"/>
      <c r="AC13" s="381" t="str">
        <f>AC28</f>
        <v>на  2023 год
(на текущий 
финансовый год)</v>
      </c>
      <c r="AD13" s="382"/>
      <c r="AE13" s="382"/>
      <c r="AF13" s="382"/>
      <c r="AG13" s="382"/>
      <c r="AH13" s="382"/>
      <c r="AI13" s="382"/>
      <c r="AJ13" s="383"/>
      <c r="AK13" s="222"/>
      <c r="AL13" s="222"/>
      <c r="AM13" s="222"/>
      <c r="AN13" s="222"/>
      <c r="AO13" s="222"/>
      <c r="AP13" s="222"/>
      <c r="AQ13" s="381" t="s">
        <v>480</v>
      </c>
      <c r="AR13" s="382"/>
      <c r="AS13" s="382"/>
      <c r="AT13" s="382"/>
      <c r="AU13" s="382"/>
      <c r="AV13" s="382"/>
      <c r="AW13" s="382"/>
      <c r="AX13" s="383"/>
      <c r="AY13" s="381" t="s">
        <v>477</v>
      </c>
      <c r="AZ13" s="382"/>
      <c r="BA13" s="382"/>
      <c r="BB13" s="382"/>
      <c r="BC13" s="382"/>
      <c r="BD13" s="382"/>
      <c r="BE13" s="382"/>
      <c r="BF13" s="384"/>
    </row>
    <row r="14" spans="1:58" s="3" customFormat="1" ht="45" customHeight="1" thickBot="1" x14ac:dyDescent="0.3">
      <c r="A14" s="28"/>
      <c r="B14" s="419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1"/>
      <c r="Z14" s="500"/>
      <c r="AA14" s="501"/>
      <c r="AB14" s="502"/>
      <c r="AC14" s="500"/>
      <c r="AD14" s="501"/>
      <c r="AE14" s="501"/>
      <c r="AF14" s="501"/>
      <c r="AG14" s="501"/>
      <c r="AH14" s="501"/>
      <c r="AI14" s="501"/>
      <c r="AJ14" s="502"/>
      <c r="AK14" s="221"/>
      <c r="AL14" s="221"/>
      <c r="AM14" s="221"/>
      <c r="AN14" s="221"/>
      <c r="AO14" s="221"/>
      <c r="AP14" s="221"/>
      <c r="AQ14" s="500"/>
      <c r="AR14" s="501"/>
      <c r="AS14" s="501"/>
      <c r="AT14" s="501"/>
      <c r="AU14" s="501"/>
      <c r="AV14" s="501"/>
      <c r="AW14" s="501"/>
      <c r="AX14" s="502"/>
      <c r="AY14" s="500"/>
      <c r="AZ14" s="501"/>
      <c r="BA14" s="501"/>
      <c r="BB14" s="501"/>
      <c r="BC14" s="501"/>
      <c r="BD14" s="501"/>
      <c r="BE14" s="501"/>
      <c r="BF14" s="542"/>
    </row>
    <row r="15" spans="1:58" s="94" customFormat="1" thickBot="1" x14ac:dyDescent="0.35">
      <c r="A15" s="93"/>
      <c r="B15" s="547">
        <v>1</v>
      </c>
      <c r="C15" s="548"/>
      <c r="D15" s="548"/>
      <c r="E15" s="548"/>
      <c r="F15" s="548"/>
      <c r="G15" s="548"/>
      <c r="H15" s="548"/>
      <c r="I15" s="548"/>
      <c r="J15" s="548"/>
      <c r="K15" s="548"/>
      <c r="L15" s="548"/>
      <c r="M15" s="548"/>
      <c r="N15" s="548"/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549"/>
      <c r="Z15" s="550" t="s">
        <v>54</v>
      </c>
      <c r="AA15" s="551"/>
      <c r="AB15" s="552"/>
      <c r="AC15" s="550" t="s">
        <v>8</v>
      </c>
      <c r="AD15" s="551"/>
      <c r="AE15" s="551"/>
      <c r="AF15" s="551"/>
      <c r="AG15" s="551"/>
      <c r="AH15" s="551"/>
      <c r="AI15" s="551"/>
      <c r="AJ15" s="552"/>
      <c r="AK15" s="218"/>
      <c r="AL15" s="218"/>
      <c r="AM15" s="218"/>
      <c r="AN15" s="218"/>
      <c r="AO15" s="218"/>
      <c r="AP15" s="218"/>
      <c r="AQ15" s="550" t="s">
        <v>9</v>
      </c>
      <c r="AR15" s="551"/>
      <c r="AS15" s="551"/>
      <c r="AT15" s="551"/>
      <c r="AU15" s="551"/>
      <c r="AV15" s="551"/>
      <c r="AW15" s="551"/>
      <c r="AX15" s="552"/>
      <c r="AY15" s="550" t="s">
        <v>10</v>
      </c>
      <c r="AZ15" s="551"/>
      <c r="BA15" s="551"/>
      <c r="BB15" s="551"/>
      <c r="BC15" s="551"/>
      <c r="BD15" s="551"/>
      <c r="BE15" s="551"/>
      <c r="BF15" s="553"/>
    </row>
    <row r="16" spans="1:58" s="94" customFormat="1" ht="18" customHeight="1" x14ac:dyDescent="0.25">
      <c r="A16" s="93"/>
      <c r="B16" s="554" t="s">
        <v>204</v>
      </c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6"/>
      <c r="Z16" s="557" t="s">
        <v>108</v>
      </c>
      <c r="AA16" s="558"/>
      <c r="AB16" s="559"/>
      <c r="AC16" s="560"/>
      <c r="AD16" s="561"/>
      <c r="AE16" s="561"/>
      <c r="AF16" s="561"/>
      <c r="AG16" s="561"/>
      <c r="AH16" s="561"/>
      <c r="AI16" s="561"/>
      <c r="AJ16" s="562"/>
      <c r="AK16" s="219"/>
      <c r="AL16" s="219"/>
      <c r="AM16" s="219"/>
      <c r="AN16" s="219"/>
      <c r="AO16" s="219"/>
      <c r="AP16" s="219"/>
      <c r="AQ16" s="563"/>
      <c r="AR16" s="564"/>
      <c r="AS16" s="564"/>
      <c r="AT16" s="564"/>
      <c r="AU16" s="564"/>
      <c r="AV16" s="564"/>
      <c r="AW16" s="564"/>
      <c r="AX16" s="565"/>
      <c r="AY16" s="563"/>
      <c r="AZ16" s="564"/>
      <c r="BA16" s="564"/>
      <c r="BB16" s="564"/>
      <c r="BC16" s="564"/>
      <c r="BD16" s="564"/>
      <c r="BE16" s="564"/>
      <c r="BF16" s="566"/>
    </row>
    <row r="17" spans="1:58" s="94" customFormat="1" ht="16.5" customHeight="1" x14ac:dyDescent="0.25">
      <c r="A17" s="93"/>
      <c r="B17" s="554" t="s">
        <v>197</v>
      </c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5"/>
      <c r="U17" s="555"/>
      <c r="V17" s="555"/>
      <c r="W17" s="555"/>
      <c r="X17" s="555"/>
      <c r="Y17" s="556"/>
      <c r="Z17" s="573" t="s">
        <v>110</v>
      </c>
      <c r="AA17" s="574"/>
      <c r="AB17" s="575"/>
      <c r="AC17" s="301"/>
      <c r="AD17" s="302"/>
      <c r="AE17" s="302"/>
      <c r="AF17" s="302"/>
      <c r="AG17" s="302"/>
      <c r="AH17" s="302"/>
      <c r="AI17" s="302"/>
      <c r="AJ17" s="308"/>
      <c r="AK17" s="223"/>
      <c r="AL17" s="223"/>
      <c r="AM17" s="223"/>
      <c r="AN17" s="223"/>
      <c r="AO17" s="223"/>
      <c r="AP17" s="223"/>
      <c r="AQ17" s="576"/>
      <c r="AR17" s="577"/>
      <c r="AS17" s="577"/>
      <c r="AT17" s="577"/>
      <c r="AU17" s="577"/>
      <c r="AV17" s="577"/>
      <c r="AW17" s="577"/>
      <c r="AX17" s="578"/>
      <c r="AY17" s="576"/>
      <c r="AZ17" s="577"/>
      <c r="BA17" s="577"/>
      <c r="BB17" s="577"/>
      <c r="BC17" s="577"/>
      <c r="BD17" s="577"/>
      <c r="BE17" s="577"/>
      <c r="BF17" s="579"/>
    </row>
    <row r="18" spans="1:58" s="94" customFormat="1" ht="15.75" x14ac:dyDescent="0.25">
      <c r="A18" s="93"/>
      <c r="B18" s="554" t="s">
        <v>189</v>
      </c>
      <c r="C18" s="555"/>
      <c r="D18" s="555"/>
      <c r="E18" s="555"/>
      <c r="F18" s="555"/>
      <c r="G18" s="555"/>
      <c r="H18" s="555"/>
      <c r="I18" s="555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5"/>
      <c r="U18" s="555"/>
      <c r="V18" s="555"/>
      <c r="W18" s="555"/>
      <c r="X18" s="555"/>
      <c r="Y18" s="556"/>
      <c r="Z18" s="573" t="s">
        <v>118</v>
      </c>
      <c r="AA18" s="574"/>
      <c r="AB18" s="575"/>
      <c r="AC18" s="269">
        <v>29242220.41</v>
      </c>
      <c r="AD18" s="270"/>
      <c r="AE18" s="270"/>
      <c r="AF18" s="270"/>
      <c r="AG18" s="270"/>
      <c r="AH18" s="270"/>
      <c r="AI18" s="270"/>
      <c r="AJ18" s="273"/>
      <c r="AK18" s="217"/>
      <c r="AL18" s="217"/>
      <c r="AM18" s="217"/>
      <c r="AN18" s="217"/>
      <c r="AO18" s="217"/>
      <c r="AP18" s="217"/>
      <c r="AQ18" s="269">
        <v>30142877</v>
      </c>
      <c r="AR18" s="270"/>
      <c r="AS18" s="270"/>
      <c r="AT18" s="270"/>
      <c r="AU18" s="270"/>
      <c r="AV18" s="270"/>
      <c r="AW18" s="270"/>
      <c r="AX18" s="273"/>
      <c r="AY18" s="269">
        <v>30142877</v>
      </c>
      <c r="AZ18" s="270"/>
      <c r="BA18" s="270"/>
      <c r="BB18" s="270"/>
      <c r="BC18" s="270"/>
      <c r="BD18" s="270"/>
      <c r="BE18" s="270"/>
      <c r="BF18" s="271"/>
    </row>
    <row r="19" spans="1:58" s="94" customFormat="1" ht="15" customHeight="1" x14ac:dyDescent="0.25">
      <c r="A19" s="93"/>
      <c r="B19" s="554" t="s">
        <v>198</v>
      </c>
      <c r="C19" s="555"/>
      <c r="D19" s="555"/>
      <c r="E19" s="555"/>
      <c r="F19" s="555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6"/>
      <c r="Z19" s="573" t="s">
        <v>119</v>
      </c>
      <c r="AA19" s="574"/>
      <c r="AB19" s="575"/>
      <c r="AC19" s="269"/>
      <c r="AD19" s="270"/>
      <c r="AE19" s="270"/>
      <c r="AF19" s="270"/>
      <c r="AG19" s="270"/>
      <c r="AH19" s="270"/>
      <c r="AI19" s="270"/>
      <c r="AJ19" s="273"/>
      <c r="AK19" s="217"/>
      <c r="AL19" s="217"/>
      <c r="AM19" s="217"/>
      <c r="AN19" s="217"/>
      <c r="AO19" s="217"/>
      <c r="AP19" s="217"/>
      <c r="AQ19" s="269"/>
      <c r="AR19" s="270"/>
      <c r="AS19" s="270"/>
      <c r="AT19" s="270"/>
      <c r="AU19" s="270"/>
      <c r="AV19" s="270"/>
      <c r="AW19" s="270"/>
      <c r="AX19" s="273"/>
      <c r="AY19" s="269"/>
      <c r="AZ19" s="270"/>
      <c r="BA19" s="270"/>
      <c r="BB19" s="270"/>
      <c r="BC19" s="270"/>
      <c r="BD19" s="270"/>
      <c r="BE19" s="270"/>
      <c r="BF19" s="271"/>
    </row>
    <row r="20" spans="1:58" s="94" customFormat="1" ht="15.75" customHeight="1" x14ac:dyDescent="0.25">
      <c r="A20" s="93"/>
      <c r="B20" s="554" t="s">
        <v>201</v>
      </c>
      <c r="C20" s="555"/>
      <c r="D20" s="555"/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5"/>
      <c r="V20" s="555"/>
      <c r="W20" s="555"/>
      <c r="X20" s="555"/>
      <c r="Y20" s="556"/>
      <c r="Z20" s="573" t="s">
        <v>130</v>
      </c>
      <c r="AA20" s="574"/>
      <c r="AB20" s="575"/>
      <c r="AC20" s="269"/>
      <c r="AD20" s="270"/>
      <c r="AE20" s="270"/>
      <c r="AF20" s="270"/>
      <c r="AG20" s="270"/>
      <c r="AH20" s="270"/>
      <c r="AI20" s="270"/>
      <c r="AJ20" s="273"/>
      <c r="AK20" s="217"/>
      <c r="AL20" s="217"/>
      <c r="AM20" s="217"/>
      <c r="AN20" s="217"/>
      <c r="AO20" s="217"/>
      <c r="AP20" s="217"/>
      <c r="AQ20" s="269"/>
      <c r="AR20" s="270"/>
      <c r="AS20" s="270"/>
      <c r="AT20" s="270"/>
      <c r="AU20" s="270"/>
      <c r="AV20" s="270"/>
      <c r="AW20" s="270"/>
      <c r="AX20" s="273"/>
      <c r="AY20" s="269"/>
      <c r="AZ20" s="270"/>
      <c r="BA20" s="270"/>
      <c r="BB20" s="270"/>
      <c r="BC20" s="270"/>
      <c r="BD20" s="270"/>
      <c r="BE20" s="270"/>
      <c r="BF20" s="271"/>
    </row>
    <row r="21" spans="1:58" s="94" customFormat="1" ht="16.5" thickBot="1" x14ac:dyDescent="0.3">
      <c r="A21" s="93"/>
      <c r="B21" s="567" t="s">
        <v>211</v>
      </c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8"/>
      <c r="S21" s="568"/>
      <c r="T21" s="568"/>
      <c r="U21" s="568"/>
      <c r="V21" s="568"/>
      <c r="W21" s="568"/>
      <c r="X21" s="568"/>
      <c r="Y21" s="569"/>
      <c r="Z21" s="570" t="s">
        <v>142</v>
      </c>
      <c r="AA21" s="571"/>
      <c r="AB21" s="572"/>
      <c r="AC21" s="314">
        <v>29242220.41</v>
      </c>
      <c r="AD21" s="315"/>
      <c r="AE21" s="315"/>
      <c r="AF21" s="315"/>
      <c r="AG21" s="315"/>
      <c r="AH21" s="315"/>
      <c r="AI21" s="315"/>
      <c r="AJ21" s="316"/>
      <c r="AK21" s="215"/>
      <c r="AL21" s="215"/>
      <c r="AM21" s="215"/>
      <c r="AN21" s="215"/>
      <c r="AO21" s="215"/>
      <c r="AP21" s="215"/>
      <c r="AQ21" s="314">
        <v>30142877</v>
      </c>
      <c r="AR21" s="315"/>
      <c r="AS21" s="315"/>
      <c r="AT21" s="315"/>
      <c r="AU21" s="315"/>
      <c r="AV21" s="315"/>
      <c r="AW21" s="315"/>
      <c r="AX21" s="316"/>
      <c r="AY21" s="314">
        <v>30142877</v>
      </c>
      <c r="AZ21" s="315"/>
      <c r="BA21" s="315"/>
      <c r="BB21" s="315"/>
      <c r="BC21" s="315"/>
      <c r="BD21" s="315"/>
      <c r="BE21" s="315"/>
      <c r="BF21" s="333"/>
    </row>
    <row r="22" spans="1:58" x14ac:dyDescent="0.25">
      <c r="A22" s="10"/>
      <c r="B22" s="528" t="s">
        <v>199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529"/>
      <c r="O22" s="529"/>
      <c r="P22" s="529"/>
      <c r="Q22" s="529"/>
      <c r="R22" s="529"/>
      <c r="S22" s="529"/>
      <c r="T22" s="529"/>
      <c r="U22" s="529"/>
      <c r="V22" s="529"/>
      <c r="W22" s="529"/>
      <c r="X22" s="529"/>
      <c r="Y22" s="529"/>
      <c r="Z22" s="529"/>
      <c r="AA22" s="529"/>
      <c r="AB22" s="529"/>
      <c r="AC22" s="529"/>
      <c r="AD22" s="529"/>
      <c r="AE22" s="529"/>
      <c r="AF22" s="529"/>
      <c r="AG22" s="529"/>
      <c r="AH22" s="529"/>
      <c r="AI22" s="529"/>
      <c r="AJ22" s="529"/>
      <c r="AK22" s="529"/>
      <c r="AL22" s="529"/>
      <c r="AM22" s="529"/>
      <c r="AN22" s="529"/>
      <c r="AO22" s="529"/>
      <c r="AP22" s="529"/>
      <c r="AQ22" s="529"/>
      <c r="AR22" s="529"/>
      <c r="AS22" s="529"/>
      <c r="AT22" s="529"/>
      <c r="AU22" s="529"/>
      <c r="AV22" s="529"/>
      <c r="AW22" s="529"/>
      <c r="AX22" s="529"/>
      <c r="AY22" s="529"/>
      <c r="AZ22" s="529"/>
      <c r="BA22" s="529"/>
      <c r="BB22" s="529"/>
      <c r="BC22" s="529"/>
      <c r="BD22" s="529"/>
      <c r="BE22" s="529"/>
      <c r="BF22" s="529"/>
    </row>
    <row r="23" spans="1:58" x14ac:dyDescent="0.25">
      <c r="A23" s="31"/>
      <c r="B23" s="528" t="s">
        <v>229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529"/>
      <c r="O23" s="529"/>
      <c r="P23" s="529"/>
      <c r="Q23" s="529"/>
      <c r="R23" s="529"/>
      <c r="S23" s="529"/>
      <c r="T23" s="529"/>
      <c r="U23" s="529"/>
      <c r="V23" s="529"/>
      <c r="W23" s="529"/>
      <c r="X23" s="529"/>
      <c r="Y23" s="529"/>
      <c r="Z23" s="529"/>
      <c r="AA23" s="529"/>
      <c r="AB23" s="529"/>
      <c r="AC23" s="529"/>
      <c r="AD23" s="529"/>
      <c r="AE23" s="529"/>
      <c r="AF23" s="529"/>
      <c r="AG23" s="529"/>
      <c r="AH23" s="529"/>
      <c r="AI23" s="529"/>
      <c r="AJ23" s="529"/>
      <c r="AK23" s="529"/>
      <c r="AL23" s="529"/>
      <c r="AM23" s="529"/>
      <c r="AN23" s="529"/>
      <c r="AO23" s="529"/>
      <c r="AP23" s="529"/>
      <c r="AQ23" s="529"/>
      <c r="AR23" s="529"/>
      <c r="AS23" s="529"/>
      <c r="AT23" s="529"/>
      <c r="AU23" s="529"/>
      <c r="AV23" s="529"/>
      <c r="AW23" s="529"/>
      <c r="AX23" s="529"/>
      <c r="AY23" s="529"/>
      <c r="AZ23" s="529"/>
      <c r="BA23" s="529"/>
      <c r="BB23" s="529"/>
      <c r="BC23" s="529"/>
      <c r="BD23" s="529"/>
      <c r="BE23" s="529"/>
      <c r="BF23" s="529"/>
    </row>
    <row r="24" spans="1:58" ht="18" x14ac:dyDescent="0.25">
      <c r="A24" s="31"/>
      <c r="B24" s="95"/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0"/>
      <c r="Y24" s="530"/>
      <c r="Z24" s="530"/>
      <c r="AA24" s="530"/>
      <c r="AB24" s="530"/>
      <c r="AC24" s="530"/>
      <c r="AD24" s="530"/>
      <c r="AE24" s="530"/>
      <c r="AF24" s="530"/>
      <c r="AG24" s="530"/>
      <c r="AH24" s="530"/>
      <c r="AI24" s="530"/>
      <c r="AJ24" s="530"/>
      <c r="AK24" s="530"/>
      <c r="AL24" s="530"/>
      <c r="AM24" s="530"/>
      <c r="AN24" s="530"/>
      <c r="AO24" s="530"/>
      <c r="AP24" s="530"/>
      <c r="AQ24" s="530"/>
      <c r="AR24" s="530"/>
      <c r="AS24" s="530"/>
      <c r="AT24" s="530"/>
      <c r="AU24" s="530"/>
      <c r="AV24" s="530"/>
      <c r="AW24" s="530"/>
      <c r="AX24" s="530"/>
      <c r="AY24" s="530"/>
      <c r="AZ24" s="530"/>
      <c r="BA24" s="530"/>
      <c r="BB24" s="530"/>
      <c r="BC24" s="530"/>
      <c r="BD24" s="530"/>
      <c r="BE24" s="530"/>
      <c r="BF24" s="530"/>
    </row>
    <row r="25" spans="1:58" x14ac:dyDescent="0.25">
      <c r="A25" s="31"/>
      <c r="B25" s="531" t="s">
        <v>141</v>
      </c>
      <c r="C25" s="531"/>
      <c r="D25" s="531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531"/>
      <c r="AD25" s="531"/>
      <c r="AE25" s="531"/>
      <c r="AF25" s="531"/>
      <c r="AG25" s="531"/>
      <c r="AH25" s="531"/>
      <c r="AI25" s="531"/>
      <c r="AJ25" s="531"/>
      <c r="AK25" s="531"/>
      <c r="AL25" s="531"/>
      <c r="AM25" s="531"/>
      <c r="AN25" s="531"/>
      <c r="AO25" s="531"/>
      <c r="AP25" s="531"/>
      <c r="AQ25" s="531"/>
      <c r="AR25" s="531"/>
      <c r="AS25" s="531"/>
      <c r="AT25" s="531"/>
      <c r="AU25" s="531"/>
      <c r="AV25" s="531"/>
      <c r="AW25" s="531"/>
      <c r="AX25" s="531"/>
      <c r="AY25" s="531"/>
      <c r="AZ25" s="531"/>
      <c r="BA25" s="531"/>
      <c r="BB25" s="531"/>
      <c r="BC25" s="531"/>
      <c r="BD25" s="531"/>
      <c r="BE25" s="531"/>
      <c r="BF25" s="531"/>
    </row>
    <row r="26" spans="1:58" ht="15.75" thickBot="1" x14ac:dyDescent="0.3">
      <c r="A26" s="31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</row>
    <row r="27" spans="1:58" x14ac:dyDescent="0.25">
      <c r="A27" s="31"/>
      <c r="B27" s="532" t="s">
        <v>3</v>
      </c>
      <c r="C27" s="533"/>
      <c r="D27" s="533"/>
      <c r="E27" s="533"/>
      <c r="F27" s="533"/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420" t="s">
        <v>147</v>
      </c>
      <c r="X27" s="418"/>
      <c r="Y27" s="421"/>
      <c r="Z27" s="418" t="s">
        <v>52</v>
      </c>
      <c r="AA27" s="418"/>
      <c r="AB27" s="421"/>
      <c r="AC27" s="422" t="s">
        <v>5</v>
      </c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3"/>
      <c r="AZ27" s="423"/>
      <c r="BA27" s="423"/>
      <c r="BB27" s="423"/>
      <c r="BC27" s="423"/>
      <c r="BD27" s="423"/>
      <c r="BE27" s="423"/>
      <c r="BF27" s="425"/>
    </row>
    <row r="28" spans="1:58" ht="15" customHeight="1" x14ac:dyDescent="0.25">
      <c r="A28" s="31"/>
      <c r="B28" s="511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499"/>
      <c r="X28" s="497"/>
      <c r="Y28" s="498"/>
      <c r="Z28" s="497"/>
      <c r="AA28" s="497"/>
      <c r="AB28" s="498"/>
      <c r="AC28" s="381" t="s">
        <v>474</v>
      </c>
      <c r="AD28" s="382"/>
      <c r="AE28" s="382"/>
      <c r="AF28" s="382"/>
      <c r="AG28" s="382"/>
      <c r="AH28" s="382"/>
      <c r="AI28" s="382"/>
      <c r="AJ28" s="383"/>
      <c r="AK28" s="222"/>
      <c r="AL28" s="222"/>
      <c r="AM28" s="222"/>
      <c r="AN28" s="222"/>
      <c r="AO28" s="222"/>
      <c r="AP28" s="222"/>
      <c r="AQ28" s="381" t="str">
        <f>AQ13</f>
        <v>на  2024 год 
(на первый год 
планового периода)</v>
      </c>
      <c r="AR28" s="382"/>
      <c r="AS28" s="382"/>
      <c r="AT28" s="382"/>
      <c r="AU28" s="382"/>
      <c r="AV28" s="382"/>
      <c r="AW28" s="382"/>
      <c r="AX28" s="383"/>
      <c r="AY28" s="381" t="str">
        <f>AY13</f>
        <v>на  2025 год 
(на второй год 
планового периода)</v>
      </c>
      <c r="AZ28" s="382"/>
      <c r="BA28" s="382"/>
      <c r="BB28" s="382"/>
      <c r="BC28" s="382"/>
      <c r="BD28" s="382"/>
      <c r="BE28" s="382"/>
      <c r="BF28" s="383"/>
    </row>
    <row r="29" spans="1:58" ht="41.25" customHeight="1" thickBot="1" x14ac:dyDescent="0.3">
      <c r="A29" s="31"/>
      <c r="B29" s="511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399"/>
      <c r="X29" s="400"/>
      <c r="Y29" s="401"/>
      <c r="Z29" s="400"/>
      <c r="AA29" s="400"/>
      <c r="AB29" s="401"/>
      <c r="AC29" s="500"/>
      <c r="AD29" s="501"/>
      <c r="AE29" s="501"/>
      <c r="AF29" s="501"/>
      <c r="AG29" s="501"/>
      <c r="AH29" s="501"/>
      <c r="AI29" s="501"/>
      <c r="AJ29" s="502"/>
      <c r="AK29" s="221"/>
      <c r="AL29" s="221"/>
      <c r="AM29" s="221"/>
      <c r="AN29" s="221"/>
      <c r="AO29" s="221"/>
      <c r="AP29" s="221"/>
      <c r="AQ29" s="500"/>
      <c r="AR29" s="501"/>
      <c r="AS29" s="501"/>
      <c r="AT29" s="501"/>
      <c r="AU29" s="501"/>
      <c r="AV29" s="501"/>
      <c r="AW29" s="501"/>
      <c r="AX29" s="502"/>
      <c r="AY29" s="500"/>
      <c r="AZ29" s="501"/>
      <c r="BA29" s="501"/>
      <c r="BB29" s="501"/>
      <c r="BC29" s="501"/>
      <c r="BD29" s="501"/>
      <c r="BE29" s="501"/>
      <c r="BF29" s="502"/>
    </row>
    <row r="30" spans="1:58" ht="15.75" thickBot="1" x14ac:dyDescent="0.3">
      <c r="A30" s="31"/>
      <c r="B30" s="524">
        <v>1</v>
      </c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19" t="s">
        <v>54</v>
      </c>
      <c r="X30" s="520"/>
      <c r="Y30" s="526"/>
      <c r="Z30" s="481" t="s">
        <v>8</v>
      </c>
      <c r="AA30" s="481"/>
      <c r="AB30" s="482"/>
      <c r="AC30" s="505" t="s">
        <v>9</v>
      </c>
      <c r="AD30" s="506"/>
      <c r="AE30" s="506"/>
      <c r="AF30" s="506"/>
      <c r="AG30" s="506"/>
      <c r="AH30" s="506"/>
      <c r="AI30" s="506"/>
      <c r="AJ30" s="527"/>
      <c r="AK30" s="225"/>
      <c r="AL30" s="225"/>
      <c r="AM30" s="225"/>
      <c r="AN30" s="225"/>
      <c r="AO30" s="225"/>
      <c r="AP30" s="225"/>
      <c r="AQ30" s="505" t="s">
        <v>10</v>
      </c>
      <c r="AR30" s="506"/>
      <c r="AS30" s="506"/>
      <c r="AT30" s="506"/>
      <c r="AU30" s="506"/>
      <c r="AV30" s="506"/>
      <c r="AW30" s="506"/>
      <c r="AX30" s="527"/>
      <c r="AY30" s="505" t="s">
        <v>11</v>
      </c>
      <c r="AZ30" s="506"/>
      <c r="BA30" s="506"/>
      <c r="BB30" s="506"/>
      <c r="BC30" s="506"/>
      <c r="BD30" s="506"/>
      <c r="BE30" s="506"/>
      <c r="BF30" s="507"/>
    </row>
    <row r="31" spans="1:58" x14ac:dyDescent="0.25">
      <c r="A31" s="31"/>
      <c r="B31" s="516" t="s">
        <v>255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8"/>
      <c r="W31" s="519" t="s">
        <v>256</v>
      </c>
      <c r="X31" s="520"/>
      <c r="Y31" s="521"/>
      <c r="Z31" s="522" t="s">
        <v>20</v>
      </c>
      <c r="AA31" s="523"/>
      <c r="AB31" s="523"/>
      <c r="AC31" s="269">
        <f>AC21</f>
        <v>29242220.41</v>
      </c>
      <c r="AD31" s="270"/>
      <c r="AE31" s="270"/>
      <c r="AF31" s="270"/>
      <c r="AG31" s="270"/>
      <c r="AH31" s="270"/>
      <c r="AI31" s="270"/>
      <c r="AJ31" s="273"/>
      <c r="AK31" s="217"/>
      <c r="AL31" s="217"/>
      <c r="AM31" s="217"/>
      <c r="AN31" s="217"/>
      <c r="AO31" s="217"/>
      <c r="AP31" s="217"/>
      <c r="AQ31" s="269">
        <f>AQ21</f>
        <v>30142877</v>
      </c>
      <c r="AR31" s="270"/>
      <c r="AS31" s="270"/>
      <c r="AT31" s="270"/>
      <c r="AU31" s="270"/>
      <c r="AV31" s="270"/>
      <c r="AW31" s="270"/>
      <c r="AX31" s="273"/>
      <c r="AY31" s="269">
        <f>AY21</f>
        <v>30142877</v>
      </c>
      <c r="AZ31" s="270"/>
      <c r="BA31" s="270"/>
      <c r="BB31" s="270"/>
      <c r="BC31" s="270"/>
      <c r="BD31" s="270"/>
      <c r="BE31" s="270"/>
      <c r="BF31" s="271"/>
    </row>
    <row r="32" spans="1:58" ht="14.45" hidden="1" x14ac:dyDescent="0.3">
      <c r="A32" s="31"/>
      <c r="B32" s="511"/>
      <c r="C32" s="512"/>
      <c r="D32" s="512"/>
      <c r="E32" s="512"/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  <c r="V32" s="512"/>
      <c r="W32" s="320"/>
      <c r="X32" s="321"/>
      <c r="Y32" s="413"/>
      <c r="Z32" s="513" t="s">
        <v>21</v>
      </c>
      <c r="AA32" s="514"/>
      <c r="AB32" s="515"/>
      <c r="AC32" s="320"/>
      <c r="AD32" s="321"/>
      <c r="AE32" s="321"/>
      <c r="AF32" s="321"/>
      <c r="AG32" s="321"/>
      <c r="AH32" s="321"/>
      <c r="AI32" s="321"/>
      <c r="AJ32" s="322"/>
      <c r="AK32" s="229"/>
      <c r="AL32" s="229"/>
      <c r="AM32" s="229"/>
      <c r="AN32" s="229"/>
      <c r="AO32" s="229"/>
      <c r="AP32" s="229"/>
      <c r="AQ32" s="320"/>
      <c r="AR32" s="321"/>
      <c r="AS32" s="321"/>
      <c r="AT32" s="321"/>
      <c r="AU32" s="321"/>
      <c r="AV32" s="321"/>
      <c r="AW32" s="321"/>
      <c r="AX32" s="322"/>
      <c r="AY32" s="320"/>
      <c r="AZ32" s="321"/>
      <c r="BA32" s="321"/>
      <c r="BB32" s="321"/>
      <c r="BC32" s="321"/>
      <c r="BD32" s="321"/>
      <c r="BE32" s="321"/>
      <c r="BF32" s="413"/>
    </row>
    <row r="33" spans="1:58" hidden="1" thickBot="1" x14ac:dyDescent="0.35">
      <c r="A33" s="31"/>
      <c r="B33" s="503"/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4"/>
      <c r="Q33" s="504"/>
      <c r="R33" s="504"/>
      <c r="S33" s="504"/>
      <c r="T33" s="504"/>
      <c r="U33" s="504"/>
      <c r="V33" s="504"/>
      <c r="W33" s="505"/>
      <c r="X33" s="506"/>
      <c r="Y33" s="507"/>
      <c r="Z33" s="508" t="s">
        <v>22</v>
      </c>
      <c r="AA33" s="509"/>
      <c r="AB33" s="510"/>
      <c r="AC33" s="326"/>
      <c r="AD33" s="327"/>
      <c r="AE33" s="327"/>
      <c r="AF33" s="327"/>
      <c r="AG33" s="327"/>
      <c r="AH33" s="327"/>
      <c r="AI33" s="327"/>
      <c r="AJ33" s="328"/>
      <c r="AK33" s="228"/>
      <c r="AL33" s="228"/>
      <c r="AM33" s="228"/>
      <c r="AN33" s="228"/>
      <c r="AO33" s="228"/>
      <c r="AP33" s="228"/>
      <c r="AQ33" s="326"/>
      <c r="AR33" s="327"/>
      <c r="AS33" s="327"/>
      <c r="AT33" s="327"/>
      <c r="AU33" s="327"/>
      <c r="AV33" s="327"/>
      <c r="AW33" s="327"/>
      <c r="AX33" s="328"/>
      <c r="AY33" s="326"/>
      <c r="AZ33" s="327"/>
      <c r="BA33" s="327"/>
      <c r="BB33" s="327"/>
      <c r="BC33" s="327"/>
      <c r="BD33" s="327"/>
      <c r="BE33" s="327"/>
      <c r="BF33" s="329"/>
    </row>
    <row r="34" spans="1:58" x14ac:dyDescent="0.25">
      <c r="A34" s="31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8"/>
      <c r="P34" s="98"/>
      <c r="Q34" s="97"/>
      <c r="R34" s="97"/>
      <c r="S34" s="97"/>
      <c r="T34" s="97"/>
      <c r="U34" s="97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</row>
    <row r="35" spans="1:58" ht="35.25" customHeight="1" x14ac:dyDescent="0.25">
      <c r="A35" s="31"/>
      <c r="B35" s="494" t="s">
        <v>144</v>
      </c>
      <c r="C35" s="494"/>
      <c r="D35" s="494"/>
      <c r="E35" s="494"/>
      <c r="F35" s="494"/>
      <c r="G35" s="494"/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4"/>
      <c r="V35" s="494"/>
      <c r="W35" s="494"/>
      <c r="X35" s="494"/>
      <c r="Y35" s="494"/>
      <c r="Z35" s="494"/>
      <c r="AA35" s="494"/>
      <c r="AB35" s="494"/>
      <c r="AC35" s="494"/>
      <c r="AD35" s="494"/>
      <c r="AE35" s="494"/>
      <c r="AF35" s="494"/>
      <c r="AG35" s="494"/>
      <c r="AH35" s="494"/>
      <c r="AI35" s="494"/>
      <c r="AJ35" s="494"/>
      <c r="AK35" s="494"/>
      <c r="AL35" s="494"/>
      <c r="AM35" s="494"/>
      <c r="AN35" s="494"/>
      <c r="AO35" s="494"/>
      <c r="AP35" s="494"/>
      <c r="AQ35" s="494"/>
      <c r="AR35" s="494"/>
      <c r="AS35" s="494"/>
      <c r="AT35" s="494"/>
      <c r="AU35" s="494"/>
      <c r="AV35" s="494"/>
      <c r="AW35" s="494"/>
      <c r="AX35" s="494"/>
      <c r="AY35" s="494"/>
      <c r="AZ35" s="494"/>
      <c r="BA35" s="494"/>
      <c r="BB35" s="494"/>
      <c r="BC35" s="494"/>
      <c r="BD35" s="494"/>
      <c r="BE35" s="494"/>
      <c r="BF35" s="494"/>
    </row>
    <row r="36" spans="1:58" ht="17.45" hidden="1" x14ac:dyDescent="0.3">
      <c r="A36" s="31"/>
      <c r="B36" s="95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226"/>
      <c r="AL36" s="226"/>
      <c r="AM36" s="226"/>
      <c r="AN36" s="226"/>
      <c r="AO36" s="226"/>
      <c r="AP36" s="226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</row>
    <row r="37" spans="1:58" x14ac:dyDescent="0.25">
      <c r="A37" s="31"/>
      <c r="B37" s="495" t="s">
        <v>237</v>
      </c>
      <c r="C37" s="495"/>
      <c r="D37" s="495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495"/>
      <c r="Z37" s="495"/>
      <c r="AA37" s="495"/>
      <c r="AB37" s="495"/>
      <c r="AC37" s="495"/>
      <c r="AD37" s="495"/>
      <c r="AE37" s="495"/>
      <c r="AF37" s="495"/>
      <c r="AG37" s="495"/>
      <c r="AH37" s="495"/>
      <c r="AI37" s="495"/>
      <c r="AJ37" s="495"/>
      <c r="AK37" s="495"/>
      <c r="AL37" s="495"/>
      <c r="AM37" s="495"/>
      <c r="AN37" s="495"/>
      <c r="AO37" s="495"/>
      <c r="AP37" s="495"/>
      <c r="AQ37" s="495"/>
      <c r="AR37" s="495"/>
      <c r="AS37" s="495"/>
      <c r="AT37" s="495"/>
      <c r="AU37" s="495"/>
      <c r="AV37" s="495"/>
      <c r="AW37" s="495"/>
      <c r="AX37" s="495"/>
      <c r="AY37" s="495"/>
      <c r="AZ37" s="495"/>
      <c r="BA37" s="495"/>
      <c r="BB37" s="495"/>
      <c r="BC37" s="495"/>
      <c r="BD37" s="495"/>
      <c r="BE37" s="495"/>
      <c r="BF37" s="495"/>
    </row>
    <row r="38" spans="1:58" ht="15.75" thickBot="1" x14ac:dyDescent="0.3">
      <c r="A38" s="3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227"/>
      <c r="AL38" s="227"/>
      <c r="AM38" s="227"/>
      <c r="AN38" s="227"/>
      <c r="AO38" s="227"/>
      <c r="AP38" s="227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</row>
    <row r="39" spans="1:58" x14ac:dyDescent="0.25">
      <c r="A39" s="31"/>
      <c r="B39" s="417" t="s">
        <v>3</v>
      </c>
      <c r="C39" s="418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21"/>
      <c r="Z39" s="420" t="s">
        <v>52</v>
      </c>
      <c r="AA39" s="418"/>
      <c r="AB39" s="421"/>
      <c r="AC39" s="422" t="s">
        <v>5</v>
      </c>
      <c r="AD39" s="423"/>
      <c r="AE39" s="423"/>
      <c r="AF39" s="423"/>
      <c r="AG39" s="423"/>
      <c r="AH39" s="423"/>
      <c r="AI39" s="423"/>
      <c r="AJ39" s="423"/>
      <c r="AK39" s="423"/>
      <c r="AL39" s="423"/>
      <c r="AM39" s="423"/>
      <c r="AN39" s="423"/>
      <c r="AO39" s="423"/>
      <c r="AP39" s="423"/>
      <c r="AQ39" s="423"/>
      <c r="AR39" s="423"/>
      <c r="AS39" s="423"/>
      <c r="AT39" s="423"/>
      <c r="AU39" s="423"/>
      <c r="AV39" s="423"/>
      <c r="AW39" s="423"/>
      <c r="AX39" s="423"/>
      <c r="AY39" s="423"/>
      <c r="AZ39" s="423"/>
      <c r="BA39" s="423"/>
      <c r="BB39" s="423"/>
      <c r="BC39" s="423"/>
      <c r="BD39" s="423"/>
      <c r="BE39" s="423"/>
      <c r="BF39" s="425"/>
    </row>
    <row r="40" spans="1:58" ht="15" customHeight="1" x14ac:dyDescent="0.25">
      <c r="A40" s="31"/>
      <c r="B40" s="496"/>
      <c r="C40" s="497"/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7"/>
      <c r="P40" s="497"/>
      <c r="Q40" s="497"/>
      <c r="R40" s="497"/>
      <c r="S40" s="497"/>
      <c r="T40" s="497"/>
      <c r="U40" s="497"/>
      <c r="V40" s="497"/>
      <c r="W40" s="497"/>
      <c r="X40" s="497"/>
      <c r="Y40" s="498"/>
      <c r="Z40" s="499"/>
      <c r="AA40" s="497"/>
      <c r="AB40" s="498"/>
      <c r="AC40" s="381" t="str">
        <f>AC28</f>
        <v>на  2023 год
(на текущий 
финансовый год)</v>
      </c>
      <c r="AD40" s="382"/>
      <c r="AE40" s="382"/>
      <c r="AF40" s="382"/>
      <c r="AG40" s="382"/>
      <c r="AH40" s="382"/>
      <c r="AI40" s="382"/>
      <c r="AJ40" s="383"/>
      <c r="AK40" s="222"/>
      <c r="AL40" s="222"/>
      <c r="AM40" s="222"/>
      <c r="AN40" s="222"/>
      <c r="AO40" s="222"/>
      <c r="AP40" s="222"/>
      <c r="AQ40" s="381" t="str">
        <f>AQ28</f>
        <v>на  2024 год 
(на первый год 
планового периода)</v>
      </c>
      <c r="AR40" s="382"/>
      <c r="AS40" s="382"/>
      <c r="AT40" s="382"/>
      <c r="AU40" s="382"/>
      <c r="AV40" s="382"/>
      <c r="AW40" s="382"/>
      <c r="AX40" s="383"/>
      <c r="AY40" s="381" t="str">
        <f>AY28</f>
        <v>на  2025 год 
(на второй год 
планового периода)</v>
      </c>
      <c r="AZ40" s="382"/>
      <c r="BA40" s="382"/>
      <c r="BB40" s="382"/>
      <c r="BC40" s="382"/>
      <c r="BD40" s="382"/>
      <c r="BE40" s="382"/>
      <c r="BF40" s="383"/>
    </row>
    <row r="41" spans="1:58" ht="31.5" customHeight="1" thickBot="1" x14ac:dyDescent="0.3">
      <c r="A41" s="31"/>
      <c r="B41" s="419"/>
      <c r="C41" s="400"/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1"/>
      <c r="Z41" s="399"/>
      <c r="AA41" s="400"/>
      <c r="AB41" s="401"/>
      <c r="AC41" s="500"/>
      <c r="AD41" s="501"/>
      <c r="AE41" s="501"/>
      <c r="AF41" s="501"/>
      <c r="AG41" s="501"/>
      <c r="AH41" s="501"/>
      <c r="AI41" s="501"/>
      <c r="AJ41" s="502"/>
      <c r="AK41" s="221"/>
      <c r="AL41" s="221"/>
      <c r="AM41" s="221"/>
      <c r="AN41" s="221"/>
      <c r="AO41" s="221"/>
      <c r="AP41" s="221"/>
      <c r="AQ41" s="500"/>
      <c r="AR41" s="501"/>
      <c r="AS41" s="501"/>
      <c r="AT41" s="501"/>
      <c r="AU41" s="501"/>
      <c r="AV41" s="501"/>
      <c r="AW41" s="501"/>
      <c r="AX41" s="502"/>
      <c r="AY41" s="500"/>
      <c r="AZ41" s="501"/>
      <c r="BA41" s="501"/>
      <c r="BB41" s="501"/>
      <c r="BC41" s="501"/>
      <c r="BD41" s="501"/>
      <c r="BE41" s="501"/>
      <c r="BF41" s="502"/>
    </row>
    <row r="42" spans="1:58" ht="15.75" thickBot="1" x14ac:dyDescent="0.3">
      <c r="A42" s="31"/>
      <c r="B42" s="480">
        <v>1</v>
      </c>
      <c r="C42" s="481"/>
      <c r="D42" s="481"/>
      <c r="E42" s="481"/>
      <c r="F42" s="481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2"/>
      <c r="Z42" s="483" t="s">
        <v>54</v>
      </c>
      <c r="AA42" s="481"/>
      <c r="AB42" s="481"/>
      <c r="AC42" s="483" t="s">
        <v>8</v>
      </c>
      <c r="AD42" s="481"/>
      <c r="AE42" s="481"/>
      <c r="AF42" s="481"/>
      <c r="AG42" s="481"/>
      <c r="AH42" s="481"/>
      <c r="AI42" s="481"/>
      <c r="AJ42" s="482"/>
      <c r="AK42" s="224"/>
      <c r="AL42" s="224"/>
      <c r="AM42" s="224"/>
      <c r="AN42" s="224"/>
      <c r="AO42" s="224"/>
      <c r="AP42" s="224"/>
      <c r="AQ42" s="483" t="s">
        <v>9</v>
      </c>
      <c r="AR42" s="481"/>
      <c r="AS42" s="481"/>
      <c r="AT42" s="481"/>
      <c r="AU42" s="481"/>
      <c r="AV42" s="481"/>
      <c r="AW42" s="481"/>
      <c r="AX42" s="482"/>
      <c r="AY42" s="483" t="s">
        <v>10</v>
      </c>
      <c r="AZ42" s="481"/>
      <c r="BA42" s="481"/>
      <c r="BB42" s="481"/>
      <c r="BC42" s="481"/>
      <c r="BD42" s="481"/>
      <c r="BE42" s="481"/>
      <c r="BF42" s="484"/>
    </row>
    <row r="43" spans="1:58" ht="27" customHeight="1" x14ac:dyDescent="0.25">
      <c r="A43" s="31"/>
      <c r="B43" s="485" t="s">
        <v>230</v>
      </c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7"/>
      <c r="Z43" s="488" t="s">
        <v>108</v>
      </c>
      <c r="AA43" s="489"/>
      <c r="AB43" s="490"/>
      <c r="AC43" s="491">
        <f>AC31</f>
        <v>29242220.41</v>
      </c>
      <c r="AD43" s="492"/>
      <c r="AE43" s="492"/>
      <c r="AF43" s="492"/>
      <c r="AG43" s="492"/>
      <c r="AH43" s="492"/>
      <c r="AI43" s="492"/>
      <c r="AJ43" s="493"/>
      <c r="AK43" s="231"/>
      <c r="AL43" s="231"/>
      <c r="AM43" s="231"/>
      <c r="AN43" s="231"/>
      <c r="AO43" s="231"/>
      <c r="AP43" s="231"/>
      <c r="AQ43" s="491">
        <f>AQ31</f>
        <v>30142877</v>
      </c>
      <c r="AR43" s="492"/>
      <c r="AS43" s="492"/>
      <c r="AT43" s="492"/>
      <c r="AU43" s="492"/>
      <c r="AV43" s="492"/>
      <c r="AW43" s="492"/>
      <c r="AX43" s="493"/>
      <c r="AY43" s="491">
        <f>AY31</f>
        <v>30142877</v>
      </c>
      <c r="AZ43" s="492"/>
      <c r="BA43" s="492"/>
      <c r="BB43" s="492"/>
      <c r="BC43" s="492"/>
      <c r="BD43" s="492"/>
      <c r="BE43" s="492"/>
      <c r="BF43" s="493"/>
    </row>
    <row r="44" spans="1:58" ht="27.75" customHeight="1" x14ac:dyDescent="0.25">
      <c r="A44" s="31"/>
      <c r="B44" s="462" t="s">
        <v>231</v>
      </c>
      <c r="C44" s="463"/>
      <c r="D44" s="463"/>
      <c r="E44" s="463"/>
      <c r="F44" s="463"/>
      <c r="G44" s="463"/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463"/>
      <c r="S44" s="463"/>
      <c r="T44" s="463"/>
      <c r="U44" s="463"/>
      <c r="V44" s="463"/>
      <c r="W44" s="463"/>
      <c r="X44" s="463"/>
      <c r="Y44" s="464"/>
      <c r="Z44" s="465" t="s">
        <v>110</v>
      </c>
      <c r="AA44" s="466"/>
      <c r="AB44" s="467"/>
      <c r="AC44" s="468"/>
      <c r="AD44" s="469"/>
      <c r="AE44" s="469"/>
      <c r="AF44" s="469"/>
      <c r="AG44" s="469"/>
      <c r="AH44" s="469"/>
      <c r="AI44" s="469"/>
      <c r="AJ44" s="470"/>
      <c r="AK44" s="230"/>
      <c r="AL44" s="230"/>
      <c r="AM44" s="230"/>
      <c r="AN44" s="230"/>
      <c r="AO44" s="230"/>
      <c r="AP44" s="230"/>
      <c r="AQ44" s="468"/>
      <c r="AR44" s="469"/>
      <c r="AS44" s="469"/>
      <c r="AT44" s="469"/>
      <c r="AU44" s="469"/>
      <c r="AV44" s="469"/>
      <c r="AW44" s="469"/>
      <c r="AX44" s="470"/>
      <c r="AY44" s="468"/>
      <c r="AZ44" s="469"/>
      <c r="BA44" s="469"/>
      <c r="BB44" s="469"/>
      <c r="BC44" s="469"/>
      <c r="BD44" s="469"/>
      <c r="BE44" s="469"/>
      <c r="BF44" s="470"/>
    </row>
    <row r="45" spans="1:58" ht="28.5" customHeight="1" x14ac:dyDescent="0.25">
      <c r="A45" s="31"/>
      <c r="B45" s="462" t="s">
        <v>232</v>
      </c>
      <c r="C45" s="463"/>
      <c r="D45" s="463"/>
      <c r="E45" s="463"/>
      <c r="F45" s="463"/>
      <c r="G45" s="463"/>
      <c r="H45" s="463"/>
      <c r="I45" s="463"/>
      <c r="J45" s="463"/>
      <c r="K45" s="463"/>
      <c r="L45" s="463"/>
      <c r="M45" s="463"/>
      <c r="N45" s="463"/>
      <c r="O45" s="463"/>
      <c r="P45" s="463"/>
      <c r="Q45" s="463"/>
      <c r="R45" s="463"/>
      <c r="S45" s="463"/>
      <c r="T45" s="463"/>
      <c r="U45" s="463"/>
      <c r="V45" s="463"/>
      <c r="W45" s="463"/>
      <c r="X45" s="463"/>
      <c r="Y45" s="464"/>
      <c r="Z45" s="465" t="s">
        <v>118</v>
      </c>
      <c r="AA45" s="466"/>
      <c r="AB45" s="467"/>
      <c r="AC45" s="468"/>
      <c r="AD45" s="469"/>
      <c r="AE45" s="469"/>
      <c r="AF45" s="469"/>
      <c r="AG45" s="469"/>
      <c r="AH45" s="469"/>
      <c r="AI45" s="469"/>
      <c r="AJ45" s="470"/>
      <c r="AK45" s="230"/>
      <c r="AL45" s="230"/>
      <c r="AM45" s="230"/>
      <c r="AN45" s="230"/>
      <c r="AO45" s="230"/>
      <c r="AP45" s="230"/>
      <c r="AQ45" s="468"/>
      <c r="AR45" s="469"/>
      <c r="AS45" s="469"/>
      <c r="AT45" s="469"/>
      <c r="AU45" s="469"/>
      <c r="AV45" s="469"/>
      <c r="AW45" s="469"/>
      <c r="AX45" s="470"/>
      <c r="AY45" s="468"/>
      <c r="AZ45" s="469"/>
      <c r="BA45" s="469"/>
      <c r="BB45" s="469"/>
      <c r="BC45" s="469"/>
      <c r="BD45" s="469"/>
      <c r="BE45" s="469"/>
      <c r="BF45" s="470"/>
    </row>
    <row r="46" spans="1:58" x14ac:dyDescent="0.25">
      <c r="A46" s="31"/>
      <c r="B46" s="462" t="s">
        <v>233</v>
      </c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M46" s="463"/>
      <c r="N46" s="463"/>
      <c r="O46" s="463"/>
      <c r="P46" s="463"/>
      <c r="Q46" s="463"/>
      <c r="R46" s="463"/>
      <c r="S46" s="463"/>
      <c r="T46" s="463"/>
      <c r="U46" s="463"/>
      <c r="V46" s="463"/>
      <c r="W46" s="463"/>
      <c r="X46" s="463"/>
      <c r="Y46" s="464"/>
      <c r="Z46" s="465" t="s">
        <v>119</v>
      </c>
      <c r="AA46" s="466"/>
      <c r="AB46" s="467"/>
      <c r="AC46" s="468"/>
      <c r="AD46" s="469"/>
      <c r="AE46" s="469"/>
      <c r="AF46" s="469"/>
      <c r="AG46" s="469"/>
      <c r="AH46" s="469"/>
      <c r="AI46" s="469"/>
      <c r="AJ46" s="470"/>
      <c r="AK46" s="230"/>
      <c r="AL46" s="230"/>
      <c r="AM46" s="230"/>
      <c r="AN46" s="230"/>
      <c r="AO46" s="230"/>
      <c r="AP46" s="230"/>
      <c r="AQ46" s="468"/>
      <c r="AR46" s="469"/>
      <c r="AS46" s="469"/>
      <c r="AT46" s="469"/>
      <c r="AU46" s="469"/>
      <c r="AV46" s="469"/>
      <c r="AW46" s="469"/>
      <c r="AX46" s="470"/>
      <c r="AY46" s="468"/>
      <c r="AZ46" s="469"/>
      <c r="BA46" s="469"/>
      <c r="BB46" s="469"/>
      <c r="BC46" s="469"/>
      <c r="BD46" s="469"/>
      <c r="BE46" s="469"/>
      <c r="BF46" s="470"/>
    </row>
    <row r="47" spans="1:58" x14ac:dyDescent="0.25">
      <c r="A47" s="31"/>
      <c r="B47" s="462" t="s">
        <v>234</v>
      </c>
      <c r="C47" s="463"/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3"/>
      <c r="O47" s="463"/>
      <c r="P47" s="463"/>
      <c r="Q47" s="463"/>
      <c r="R47" s="463"/>
      <c r="S47" s="463"/>
      <c r="T47" s="463"/>
      <c r="U47" s="463"/>
      <c r="V47" s="463"/>
      <c r="W47" s="463"/>
      <c r="X47" s="463"/>
      <c r="Y47" s="464"/>
      <c r="Z47" s="103"/>
      <c r="AA47" s="104"/>
      <c r="AB47" s="105"/>
      <c r="AC47" s="468"/>
      <c r="AD47" s="469"/>
      <c r="AE47" s="469"/>
      <c r="AF47" s="469"/>
      <c r="AG47" s="469"/>
      <c r="AH47" s="469"/>
      <c r="AI47" s="469"/>
      <c r="AJ47" s="470"/>
      <c r="AK47" s="230"/>
      <c r="AL47" s="230"/>
      <c r="AM47" s="230"/>
      <c r="AN47" s="230"/>
      <c r="AO47" s="230"/>
      <c r="AP47" s="230"/>
      <c r="AQ47" s="468"/>
      <c r="AR47" s="469"/>
      <c r="AS47" s="469"/>
      <c r="AT47" s="469"/>
      <c r="AU47" s="469"/>
      <c r="AV47" s="469"/>
      <c r="AW47" s="469"/>
      <c r="AX47" s="470"/>
      <c r="AY47" s="468"/>
      <c r="AZ47" s="469"/>
      <c r="BA47" s="469"/>
      <c r="BB47" s="469"/>
      <c r="BC47" s="469"/>
      <c r="BD47" s="469"/>
      <c r="BE47" s="469"/>
      <c r="BF47" s="470"/>
    </row>
    <row r="48" spans="1:58" x14ac:dyDescent="0.25">
      <c r="A48" s="31"/>
      <c r="B48" s="462" t="s">
        <v>235</v>
      </c>
      <c r="C48" s="463"/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463"/>
      <c r="O48" s="463"/>
      <c r="P48" s="463"/>
      <c r="Q48" s="463"/>
      <c r="R48" s="463"/>
      <c r="S48" s="463"/>
      <c r="T48" s="463"/>
      <c r="U48" s="463"/>
      <c r="V48" s="463"/>
      <c r="W48" s="463"/>
      <c r="X48" s="463"/>
      <c r="Y48" s="464"/>
      <c r="Z48" s="465" t="s">
        <v>130</v>
      </c>
      <c r="AA48" s="466"/>
      <c r="AB48" s="467"/>
      <c r="AC48" s="468"/>
      <c r="AD48" s="469"/>
      <c r="AE48" s="469"/>
      <c r="AF48" s="469"/>
      <c r="AG48" s="469"/>
      <c r="AH48" s="469"/>
      <c r="AI48" s="469"/>
      <c r="AJ48" s="470"/>
      <c r="AK48" s="230"/>
      <c r="AL48" s="230"/>
      <c r="AM48" s="230"/>
      <c r="AN48" s="230"/>
      <c r="AO48" s="230"/>
      <c r="AP48" s="230"/>
      <c r="AQ48" s="468"/>
      <c r="AR48" s="469"/>
      <c r="AS48" s="469"/>
      <c r="AT48" s="469"/>
      <c r="AU48" s="469"/>
      <c r="AV48" s="469"/>
      <c r="AW48" s="469"/>
      <c r="AX48" s="470"/>
      <c r="AY48" s="468"/>
      <c r="AZ48" s="469"/>
      <c r="BA48" s="469"/>
      <c r="BB48" s="469"/>
      <c r="BC48" s="469"/>
      <c r="BD48" s="469"/>
      <c r="BE48" s="469"/>
      <c r="BF48" s="470"/>
    </row>
    <row r="49" spans="1:58" ht="15.75" thickBot="1" x14ac:dyDescent="0.3">
      <c r="A49" s="31"/>
      <c r="B49" s="471" t="s">
        <v>39</v>
      </c>
      <c r="C49" s="472"/>
      <c r="D49" s="472"/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  <c r="T49" s="472"/>
      <c r="U49" s="472"/>
      <c r="V49" s="472"/>
      <c r="W49" s="472"/>
      <c r="X49" s="472"/>
      <c r="Y49" s="473"/>
      <c r="Z49" s="474" t="s">
        <v>122</v>
      </c>
      <c r="AA49" s="475"/>
      <c r="AB49" s="476"/>
      <c r="AC49" s="477">
        <f>AC43+AC44+AC46+AC48+AC45</f>
        <v>29242220.41</v>
      </c>
      <c r="AD49" s="478"/>
      <c r="AE49" s="478"/>
      <c r="AF49" s="478"/>
      <c r="AG49" s="478"/>
      <c r="AH49" s="478"/>
      <c r="AI49" s="478"/>
      <c r="AJ49" s="479"/>
      <c r="AK49" s="232"/>
      <c r="AL49" s="232"/>
      <c r="AM49" s="232"/>
      <c r="AN49" s="232"/>
      <c r="AO49" s="232"/>
      <c r="AP49" s="232"/>
      <c r="AQ49" s="477">
        <f>AQ43+AQ44+AQ46+AQ48+AQ45</f>
        <v>30142877</v>
      </c>
      <c r="AR49" s="478"/>
      <c r="AS49" s="478"/>
      <c r="AT49" s="478"/>
      <c r="AU49" s="478"/>
      <c r="AV49" s="478"/>
      <c r="AW49" s="478"/>
      <c r="AX49" s="479"/>
      <c r="AY49" s="477">
        <f>AY43+AY44+AY46+AY48+AY45</f>
        <v>30142877</v>
      </c>
      <c r="AZ49" s="478"/>
      <c r="BA49" s="478"/>
      <c r="BB49" s="478"/>
      <c r="BC49" s="478"/>
      <c r="BD49" s="478"/>
      <c r="BE49" s="478"/>
      <c r="BF49" s="479"/>
    </row>
    <row r="50" spans="1:58" ht="18" x14ac:dyDescent="0.25">
      <c r="A50" s="31"/>
      <c r="B50" s="95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226"/>
      <c r="AL50" s="226"/>
      <c r="AM50" s="226"/>
      <c r="AN50" s="226"/>
      <c r="AO50" s="226"/>
      <c r="AP50" s="226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</row>
    <row r="51" spans="1:58" ht="17.45" hidden="1" x14ac:dyDescent="0.3">
      <c r="A51" s="31"/>
      <c r="B51" s="95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226"/>
      <c r="AL51" s="226"/>
      <c r="AM51" s="226"/>
      <c r="AN51" s="226"/>
      <c r="AO51" s="226"/>
      <c r="AP51" s="226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</row>
    <row r="52" spans="1:58" x14ac:dyDescent="0.25">
      <c r="A52" s="106"/>
      <c r="B52" s="461" t="s">
        <v>238</v>
      </c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1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  <c r="AS52" s="461"/>
      <c r="AT52" s="461"/>
      <c r="AU52" s="461"/>
      <c r="AV52" s="461"/>
      <c r="AW52" s="461"/>
      <c r="AX52" s="461"/>
      <c r="AY52" s="461"/>
      <c r="AZ52" s="461"/>
      <c r="BA52" s="461"/>
      <c r="BB52" s="461"/>
      <c r="BC52" s="461"/>
      <c r="BD52" s="461"/>
      <c r="BE52" s="461"/>
      <c r="BF52" s="461"/>
    </row>
    <row r="53" spans="1:58" x14ac:dyDescent="0.25">
      <c r="A53" s="106"/>
      <c r="B53" s="461" t="s">
        <v>239</v>
      </c>
      <c r="C53" s="461"/>
      <c r="D53" s="461"/>
      <c r="E53" s="461"/>
      <c r="F53" s="461"/>
      <c r="G53" s="461"/>
      <c r="H53" s="461"/>
      <c r="I53" s="461"/>
      <c r="J53" s="461"/>
      <c r="K53" s="461"/>
      <c r="L53" s="461"/>
      <c r="M53" s="461"/>
      <c r="N53" s="461"/>
      <c r="O53" s="461"/>
      <c r="P53" s="461"/>
      <c r="Q53" s="46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  <c r="AS53" s="461"/>
      <c r="AT53" s="461"/>
      <c r="AU53" s="461"/>
      <c r="AV53" s="461"/>
      <c r="AW53" s="461"/>
      <c r="AX53" s="461"/>
      <c r="AY53" s="461"/>
      <c r="AZ53" s="461"/>
      <c r="BA53" s="461"/>
      <c r="BB53" s="461"/>
      <c r="BC53" s="461"/>
      <c r="BD53" s="461"/>
      <c r="BE53" s="461"/>
      <c r="BF53" s="461"/>
    </row>
    <row r="54" spans="1:58" x14ac:dyDescent="0.25">
      <c r="A54" s="106"/>
      <c r="B54" s="461" t="s">
        <v>475</v>
      </c>
      <c r="C54" s="461"/>
      <c r="D54" s="461"/>
      <c r="E54" s="461"/>
      <c r="F54" s="461"/>
      <c r="G54" s="461"/>
      <c r="H54" s="461"/>
      <c r="I54" s="461"/>
      <c r="J54" s="461"/>
      <c r="K54" s="461"/>
      <c r="L54" s="461"/>
      <c r="M54" s="461"/>
      <c r="N54" s="461"/>
      <c r="O54" s="461"/>
      <c r="P54" s="461"/>
      <c r="Q54" s="46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  <c r="AS54" s="461"/>
      <c r="AT54" s="461"/>
      <c r="AU54" s="461"/>
      <c r="AV54" s="461"/>
      <c r="AW54" s="461"/>
      <c r="AX54" s="461"/>
      <c r="AY54" s="461"/>
      <c r="AZ54" s="461"/>
      <c r="BA54" s="461"/>
      <c r="BB54" s="461"/>
      <c r="BC54" s="461"/>
      <c r="BD54" s="461"/>
      <c r="BE54" s="461"/>
      <c r="BF54" s="461"/>
    </row>
    <row r="55" spans="1:58" ht="15.75" thickBot="1" x14ac:dyDescent="0.3">
      <c r="A55" s="106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8"/>
      <c r="AA55" s="108"/>
      <c r="AB55" s="108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</row>
    <row r="56" spans="1:58" ht="15" customHeight="1" x14ac:dyDescent="0.25">
      <c r="A56" s="109"/>
      <c r="B56" s="286" t="s">
        <v>196</v>
      </c>
      <c r="C56" s="287"/>
      <c r="D56" s="287"/>
      <c r="E56" s="287"/>
      <c r="F56" s="287"/>
      <c r="G56" s="287"/>
      <c r="H56" s="287"/>
      <c r="I56" s="287"/>
      <c r="J56" s="287"/>
      <c r="K56" s="356" t="s">
        <v>195</v>
      </c>
      <c r="L56" s="356"/>
      <c r="M56" s="356"/>
      <c r="N56" s="356"/>
      <c r="O56" s="356"/>
      <c r="P56" s="356"/>
      <c r="Q56" s="356"/>
      <c r="R56" s="356"/>
      <c r="S56" s="356"/>
      <c r="T56" s="260" t="s">
        <v>4</v>
      </c>
      <c r="U56" s="262"/>
      <c r="V56" s="260" t="s">
        <v>107</v>
      </c>
      <c r="W56" s="261"/>
      <c r="X56" s="261"/>
      <c r="Y56" s="356" t="s">
        <v>402</v>
      </c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356"/>
      <c r="AL56" s="356"/>
      <c r="AM56" s="356"/>
      <c r="AN56" s="356"/>
      <c r="AO56" s="356"/>
      <c r="AP56" s="356"/>
      <c r="AQ56" s="356"/>
      <c r="AR56" s="356"/>
      <c r="AS56" s="356"/>
      <c r="AT56" s="356"/>
      <c r="AU56" s="356"/>
      <c r="AV56" s="356"/>
      <c r="AW56" s="356"/>
      <c r="AX56" s="356"/>
      <c r="AY56" s="356"/>
      <c r="AZ56" s="356"/>
      <c r="BA56" s="356"/>
      <c r="BB56" s="356"/>
      <c r="BC56" s="295" t="s">
        <v>174</v>
      </c>
      <c r="BD56" s="296"/>
      <c r="BE56" s="296"/>
      <c r="BF56" s="297"/>
    </row>
    <row r="57" spans="1:58" x14ac:dyDescent="0.25">
      <c r="A57" s="23"/>
      <c r="B57" s="289"/>
      <c r="C57" s="290"/>
      <c r="D57" s="290"/>
      <c r="E57" s="290"/>
      <c r="F57" s="290"/>
      <c r="G57" s="290"/>
      <c r="H57" s="290"/>
      <c r="I57" s="290"/>
      <c r="J57" s="290"/>
      <c r="K57" s="341"/>
      <c r="L57" s="341"/>
      <c r="M57" s="341"/>
      <c r="N57" s="341"/>
      <c r="O57" s="341"/>
      <c r="P57" s="341"/>
      <c r="Q57" s="341"/>
      <c r="R57" s="341"/>
      <c r="S57" s="341"/>
      <c r="T57" s="263"/>
      <c r="U57" s="265"/>
      <c r="V57" s="263"/>
      <c r="W57" s="264"/>
      <c r="X57" s="264"/>
      <c r="Y57" s="311" t="s">
        <v>400</v>
      </c>
      <c r="Z57" s="298" t="s">
        <v>403</v>
      </c>
      <c r="AA57" s="299"/>
      <c r="AB57" s="299"/>
      <c r="AC57" s="299"/>
      <c r="AD57" s="299"/>
      <c r="AE57" s="307"/>
      <c r="AF57" s="274" t="s">
        <v>404</v>
      </c>
      <c r="AG57" s="274"/>
      <c r="AH57" s="274"/>
      <c r="AI57" s="274"/>
      <c r="AJ57" s="274"/>
      <c r="AK57" s="304" t="s">
        <v>418</v>
      </c>
      <c r="AL57" s="305"/>
      <c r="AM57" s="305"/>
      <c r="AN57" s="305"/>
      <c r="AO57" s="305"/>
      <c r="AP57" s="306"/>
      <c r="AQ57" s="274" t="s">
        <v>401</v>
      </c>
      <c r="AR57" s="274"/>
      <c r="AS57" s="274"/>
      <c r="AT57" s="274"/>
      <c r="AU57" s="274"/>
      <c r="AV57" s="274"/>
      <c r="AW57" s="274" t="s">
        <v>411</v>
      </c>
      <c r="AX57" s="274"/>
      <c r="AY57" s="274"/>
      <c r="AZ57" s="274"/>
      <c r="BA57" s="274"/>
      <c r="BB57" s="274"/>
      <c r="BC57" s="298"/>
      <c r="BD57" s="299"/>
      <c r="BE57" s="299"/>
      <c r="BF57" s="300"/>
    </row>
    <row r="58" spans="1:58" ht="15" customHeight="1" x14ac:dyDescent="0.25">
      <c r="A58" s="25"/>
      <c r="B58" s="289"/>
      <c r="C58" s="290"/>
      <c r="D58" s="290"/>
      <c r="E58" s="290"/>
      <c r="F58" s="290"/>
      <c r="G58" s="290"/>
      <c r="H58" s="290"/>
      <c r="I58" s="290"/>
      <c r="J58" s="290"/>
      <c r="K58" s="341"/>
      <c r="L58" s="341"/>
      <c r="M58" s="341"/>
      <c r="N58" s="341"/>
      <c r="O58" s="341"/>
      <c r="P58" s="341"/>
      <c r="Q58" s="341"/>
      <c r="R58" s="341"/>
      <c r="S58" s="341"/>
      <c r="T58" s="263"/>
      <c r="U58" s="265"/>
      <c r="V58" s="263"/>
      <c r="W58" s="264"/>
      <c r="X58" s="264"/>
      <c r="Y58" s="312"/>
      <c r="Z58" s="298"/>
      <c r="AA58" s="299"/>
      <c r="AB58" s="299"/>
      <c r="AC58" s="299"/>
      <c r="AD58" s="299"/>
      <c r="AE58" s="307"/>
      <c r="AF58" s="274"/>
      <c r="AG58" s="274"/>
      <c r="AH58" s="274"/>
      <c r="AI58" s="274"/>
      <c r="AJ58" s="274"/>
      <c r="AK58" s="298"/>
      <c r="AL58" s="299"/>
      <c r="AM58" s="299"/>
      <c r="AN58" s="299"/>
      <c r="AO58" s="299"/>
      <c r="AP58" s="307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98"/>
      <c r="BD58" s="299"/>
      <c r="BE58" s="299"/>
      <c r="BF58" s="300"/>
    </row>
    <row r="59" spans="1:58" ht="76.5" customHeight="1" x14ac:dyDescent="0.25">
      <c r="A59" s="110"/>
      <c r="B59" s="292"/>
      <c r="C59" s="293"/>
      <c r="D59" s="293"/>
      <c r="E59" s="293"/>
      <c r="F59" s="293"/>
      <c r="G59" s="293"/>
      <c r="H59" s="293"/>
      <c r="I59" s="293"/>
      <c r="J59" s="293"/>
      <c r="K59" s="341"/>
      <c r="L59" s="341"/>
      <c r="M59" s="341"/>
      <c r="N59" s="341"/>
      <c r="O59" s="341"/>
      <c r="P59" s="341"/>
      <c r="Q59" s="341"/>
      <c r="R59" s="341"/>
      <c r="S59" s="341"/>
      <c r="T59" s="266"/>
      <c r="U59" s="268"/>
      <c r="V59" s="266"/>
      <c r="W59" s="267"/>
      <c r="X59" s="267"/>
      <c r="Y59" s="313"/>
      <c r="Z59" s="301"/>
      <c r="AA59" s="302"/>
      <c r="AB59" s="302"/>
      <c r="AC59" s="302"/>
      <c r="AD59" s="302"/>
      <c r="AE59" s="308"/>
      <c r="AF59" s="274"/>
      <c r="AG59" s="274"/>
      <c r="AH59" s="274"/>
      <c r="AI59" s="274"/>
      <c r="AJ59" s="274"/>
      <c r="AK59" s="301"/>
      <c r="AL59" s="302"/>
      <c r="AM59" s="302"/>
      <c r="AN59" s="302"/>
      <c r="AO59" s="302"/>
      <c r="AP59" s="308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301"/>
      <c r="BD59" s="302"/>
      <c r="BE59" s="302"/>
      <c r="BF59" s="303"/>
    </row>
    <row r="60" spans="1:58" x14ac:dyDescent="0.25">
      <c r="A60" s="25"/>
      <c r="B60" s="366">
        <v>1</v>
      </c>
      <c r="C60" s="305"/>
      <c r="D60" s="305"/>
      <c r="E60" s="305"/>
      <c r="F60" s="305"/>
      <c r="G60" s="305"/>
      <c r="H60" s="305"/>
      <c r="I60" s="305"/>
      <c r="J60" s="305"/>
      <c r="K60" s="367">
        <v>2</v>
      </c>
      <c r="L60" s="367"/>
      <c r="M60" s="367"/>
      <c r="N60" s="367"/>
      <c r="O60" s="367"/>
      <c r="P60" s="367"/>
      <c r="Q60" s="367"/>
      <c r="R60" s="367"/>
      <c r="S60" s="304"/>
      <c r="T60" s="274">
        <v>3</v>
      </c>
      <c r="U60" s="274"/>
      <c r="V60" s="274">
        <v>4</v>
      </c>
      <c r="W60" s="275"/>
      <c r="X60" s="275"/>
      <c r="Y60" s="212">
        <v>5</v>
      </c>
      <c r="Z60" s="274">
        <v>6</v>
      </c>
      <c r="AA60" s="274"/>
      <c r="AB60" s="274"/>
      <c r="AC60" s="274"/>
      <c r="AD60" s="274"/>
      <c r="AE60" s="274"/>
      <c r="AF60" s="367">
        <v>7</v>
      </c>
      <c r="AG60" s="367"/>
      <c r="AH60" s="367"/>
      <c r="AI60" s="367"/>
      <c r="AJ60" s="367"/>
      <c r="AK60" s="283">
        <v>8</v>
      </c>
      <c r="AL60" s="284"/>
      <c r="AM60" s="284"/>
      <c r="AN60" s="284"/>
      <c r="AO60" s="284"/>
      <c r="AP60" s="285"/>
      <c r="AQ60" s="367">
        <v>9</v>
      </c>
      <c r="AR60" s="367"/>
      <c r="AS60" s="367"/>
      <c r="AT60" s="367"/>
      <c r="AU60" s="367"/>
      <c r="AV60" s="367"/>
      <c r="AW60" s="367">
        <v>10</v>
      </c>
      <c r="AX60" s="367"/>
      <c r="AY60" s="367"/>
      <c r="AZ60" s="367"/>
      <c r="BA60" s="367"/>
      <c r="BB60" s="367"/>
      <c r="BC60" s="304">
        <v>11</v>
      </c>
      <c r="BD60" s="305"/>
      <c r="BE60" s="305"/>
      <c r="BF60" s="364"/>
    </row>
    <row r="61" spans="1:58" x14ac:dyDescent="0.25">
      <c r="A61" s="25"/>
      <c r="B61" s="347" t="s">
        <v>275</v>
      </c>
      <c r="C61" s="348"/>
      <c r="D61" s="348"/>
      <c r="E61" s="348"/>
      <c r="F61" s="348"/>
      <c r="G61" s="348"/>
      <c r="H61" s="348"/>
      <c r="I61" s="348"/>
      <c r="J61" s="348"/>
      <c r="K61" s="278" t="s">
        <v>252</v>
      </c>
      <c r="L61" s="278"/>
      <c r="M61" s="278"/>
      <c r="N61" s="278"/>
      <c r="O61" s="278"/>
      <c r="P61" s="278"/>
      <c r="Q61" s="278"/>
      <c r="R61" s="278"/>
      <c r="S61" s="279"/>
      <c r="T61" s="341" t="s">
        <v>20</v>
      </c>
      <c r="U61" s="341"/>
      <c r="V61" s="274">
        <v>1</v>
      </c>
      <c r="W61" s="275"/>
      <c r="X61" s="275"/>
      <c r="Y61" s="211">
        <v>30258.6</v>
      </c>
      <c r="Z61" s="272">
        <v>3025.86</v>
      </c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69"/>
      <c r="AL61" s="270"/>
      <c r="AM61" s="270"/>
      <c r="AN61" s="270"/>
      <c r="AO61" s="270"/>
      <c r="AP61" s="273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>
        <f t="shared" ref="BC61:BC74" si="0">(Y61+Z61+AF61+AQ61+AW61)*12</f>
        <v>399413.52</v>
      </c>
      <c r="BD61" s="272"/>
      <c r="BE61" s="272"/>
      <c r="BF61" s="342"/>
    </row>
    <row r="62" spans="1:58" ht="14.45" customHeight="1" x14ac:dyDescent="0.25">
      <c r="A62" s="25"/>
      <c r="B62" s="347" t="s">
        <v>275</v>
      </c>
      <c r="C62" s="348"/>
      <c r="D62" s="348"/>
      <c r="E62" s="348"/>
      <c r="F62" s="348"/>
      <c r="G62" s="348"/>
      <c r="H62" s="348"/>
      <c r="I62" s="348"/>
      <c r="J62" s="348"/>
      <c r="K62" s="278" t="s">
        <v>276</v>
      </c>
      <c r="L62" s="278"/>
      <c r="M62" s="278"/>
      <c r="N62" s="278"/>
      <c r="O62" s="278"/>
      <c r="P62" s="278"/>
      <c r="Q62" s="278"/>
      <c r="R62" s="278"/>
      <c r="S62" s="279"/>
      <c r="T62" s="341" t="s">
        <v>21</v>
      </c>
      <c r="U62" s="341"/>
      <c r="V62" s="274">
        <v>4</v>
      </c>
      <c r="W62" s="275"/>
      <c r="X62" s="275"/>
      <c r="Y62" s="211">
        <v>65637</v>
      </c>
      <c r="Z62" s="272">
        <v>2187.9</v>
      </c>
      <c r="AA62" s="272"/>
      <c r="AB62" s="272"/>
      <c r="AC62" s="272"/>
      <c r="AD62" s="272"/>
      <c r="AE62" s="272"/>
      <c r="AF62" s="269"/>
      <c r="AG62" s="270"/>
      <c r="AH62" s="270"/>
      <c r="AI62" s="270"/>
      <c r="AJ62" s="273"/>
      <c r="AK62" s="269"/>
      <c r="AL62" s="270"/>
      <c r="AM62" s="270"/>
      <c r="AN62" s="270"/>
      <c r="AO62" s="270"/>
      <c r="AP62" s="273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>
        <f t="shared" si="0"/>
        <v>813898.79999999993</v>
      </c>
      <c r="BD62" s="272"/>
      <c r="BE62" s="272"/>
      <c r="BF62" s="342"/>
    </row>
    <row r="63" spans="1:58" ht="14.45" customHeight="1" x14ac:dyDescent="0.25">
      <c r="A63" s="25"/>
      <c r="B63" s="347" t="s">
        <v>275</v>
      </c>
      <c r="C63" s="348"/>
      <c r="D63" s="348"/>
      <c r="E63" s="348"/>
      <c r="F63" s="348"/>
      <c r="G63" s="348"/>
      <c r="H63" s="348"/>
      <c r="I63" s="348"/>
      <c r="J63" s="348"/>
      <c r="K63" s="278" t="s">
        <v>417</v>
      </c>
      <c r="L63" s="278"/>
      <c r="M63" s="278"/>
      <c r="N63" s="278"/>
      <c r="O63" s="278"/>
      <c r="P63" s="278"/>
      <c r="Q63" s="278"/>
      <c r="R63" s="278"/>
      <c r="S63" s="279"/>
      <c r="T63" s="341" t="s">
        <v>22</v>
      </c>
      <c r="U63" s="341"/>
      <c r="V63" s="283">
        <v>1</v>
      </c>
      <c r="W63" s="284"/>
      <c r="X63" s="285"/>
      <c r="Y63" s="216">
        <v>21879</v>
      </c>
      <c r="Z63" s="269"/>
      <c r="AA63" s="270"/>
      <c r="AB63" s="270"/>
      <c r="AC63" s="270"/>
      <c r="AD63" s="270"/>
      <c r="AE63" s="273"/>
      <c r="AF63" s="269"/>
      <c r="AG63" s="270"/>
      <c r="AH63" s="270"/>
      <c r="AI63" s="270"/>
      <c r="AJ63" s="273"/>
      <c r="AK63" s="269"/>
      <c r="AL63" s="270"/>
      <c r="AM63" s="270"/>
      <c r="AN63" s="270"/>
      <c r="AO63" s="270"/>
      <c r="AP63" s="273"/>
      <c r="AQ63" s="269"/>
      <c r="AR63" s="270"/>
      <c r="AS63" s="270"/>
      <c r="AT63" s="270"/>
      <c r="AU63" s="270"/>
      <c r="AV63" s="273"/>
      <c r="AW63" s="269"/>
      <c r="AX63" s="270"/>
      <c r="AY63" s="270"/>
      <c r="AZ63" s="270"/>
      <c r="BA63" s="270"/>
      <c r="BB63" s="273"/>
      <c r="BC63" s="272">
        <f t="shared" ref="BC63" si="1">(Y63+Z63+AF63+AQ63+AW63)*12</f>
        <v>262548</v>
      </c>
      <c r="BD63" s="272"/>
      <c r="BE63" s="272"/>
      <c r="BF63" s="342"/>
    </row>
    <row r="64" spans="1:58" ht="14.45" customHeight="1" x14ac:dyDescent="0.25">
      <c r="A64" s="25"/>
      <c r="B64" s="347" t="s">
        <v>275</v>
      </c>
      <c r="C64" s="348"/>
      <c r="D64" s="348"/>
      <c r="E64" s="348"/>
      <c r="F64" s="348"/>
      <c r="G64" s="348"/>
      <c r="H64" s="348"/>
      <c r="I64" s="348"/>
      <c r="J64" s="348"/>
      <c r="K64" s="278" t="s">
        <v>277</v>
      </c>
      <c r="L64" s="278"/>
      <c r="M64" s="278"/>
      <c r="N64" s="278"/>
      <c r="O64" s="278"/>
      <c r="P64" s="278"/>
      <c r="Q64" s="278"/>
      <c r="R64" s="278"/>
      <c r="S64" s="279"/>
      <c r="T64" s="341" t="s">
        <v>257</v>
      </c>
      <c r="U64" s="341"/>
      <c r="V64" s="274">
        <v>1</v>
      </c>
      <c r="W64" s="275"/>
      <c r="X64" s="275"/>
      <c r="Y64" s="211">
        <v>21879</v>
      </c>
      <c r="Z64" s="272"/>
      <c r="AA64" s="272"/>
      <c r="AB64" s="272"/>
      <c r="AC64" s="272"/>
      <c r="AD64" s="272"/>
      <c r="AE64" s="272"/>
      <c r="AF64" s="269"/>
      <c r="AG64" s="270"/>
      <c r="AH64" s="270"/>
      <c r="AI64" s="270"/>
      <c r="AJ64" s="273"/>
      <c r="AK64" s="269"/>
      <c r="AL64" s="270"/>
      <c r="AM64" s="270"/>
      <c r="AN64" s="270"/>
      <c r="AO64" s="270"/>
      <c r="AP64" s="273"/>
      <c r="AQ64" s="272"/>
      <c r="AR64" s="272"/>
      <c r="AS64" s="272"/>
      <c r="AT64" s="272"/>
      <c r="AU64" s="272"/>
      <c r="AV64" s="272"/>
      <c r="AW64" s="272">
        <v>5000</v>
      </c>
      <c r="AX64" s="272"/>
      <c r="AY64" s="272"/>
      <c r="AZ64" s="272"/>
      <c r="BA64" s="272"/>
      <c r="BB64" s="272"/>
      <c r="BC64" s="272">
        <f t="shared" si="0"/>
        <v>322548</v>
      </c>
      <c r="BD64" s="272"/>
      <c r="BE64" s="272"/>
      <c r="BF64" s="342"/>
    </row>
    <row r="65" spans="1:58" ht="14.45" customHeight="1" x14ac:dyDescent="0.25">
      <c r="A65" s="25"/>
      <c r="B65" s="347" t="s">
        <v>275</v>
      </c>
      <c r="C65" s="348"/>
      <c r="D65" s="348"/>
      <c r="E65" s="348"/>
      <c r="F65" s="348"/>
      <c r="G65" s="348"/>
      <c r="H65" s="348"/>
      <c r="I65" s="348"/>
      <c r="J65" s="348"/>
      <c r="K65" s="278" t="s">
        <v>253</v>
      </c>
      <c r="L65" s="278"/>
      <c r="M65" s="278"/>
      <c r="N65" s="278"/>
      <c r="O65" s="278"/>
      <c r="P65" s="278"/>
      <c r="Q65" s="278"/>
      <c r="R65" s="278"/>
      <c r="S65" s="279"/>
      <c r="T65" s="341" t="s">
        <v>258</v>
      </c>
      <c r="U65" s="341"/>
      <c r="V65" s="274">
        <v>1</v>
      </c>
      <c r="W65" s="275"/>
      <c r="X65" s="275"/>
      <c r="Y65" s="211">
        <v>20827</v>
      </c>
      <c r="Z65" s="272"/>
      <c r="AA65" s="272"/>
      <c r="AB65" s="272"/>
      <c r="AC65" s="272"/>
      <c r="AD65" s="272"/>
      <c r="AE65" s="272"/>
      <c r="AF65" s="269"/>
      <c r="AG65" s="270"/>
      <c r="AH65" s="270"/>
      <c r="AI65" s="270"/>
      <c r="AJ65" s="273"/>
      <c r="AK65" s="269"/>
      <c r="AL65" s="270"/>
      <c r="AM65" s="270"/>
      <c r="AN65" s="270"/>
      <c r="AO65" s="270"/>
      <c r="AP65" s="273"/>
      <c r="AQ65" s="272"/>
      <c r="AR65" s="272"/>
      <c r="AS65" s="272"/>
      <c r="AT65" s="272"/>
      <c r="AU65" s="272"/>
      <c r="AV65" s="272"/>
      <c r="AW65" s="272">
        <v>15000</v>
      </c>
      <c r="AX65" s="272"/>
      <c r="AY65" s="272"/>
      <c r="AZ65" s="272"/>
      <c r="BA65" s="272"/>
      <c r="BB65" s="272"/>
      <c r="BC65" s="272">
        <f>(Y65+Z65+AF65+AK65+AQ65+AW65)*12</f>
        <v>429924</v>
      </c>
      <c r="BD65" s="272"/>
      <c r="BE65" s="272"/>
      <c r="BF65" s="342"/>
    </row>
    <row r="66" spans="1:58" ht="14.45" customHeight="1" x14ac:dyDescent="0.25">
      <c r="A66" s="25"/>
      <c r="B66" s="347" t="s">
        <v>275</v>
      </c>
      <c r="C66" s="348"/>
      <c r="D66" s="348"/>
      <c r="E66" s="348"/>
      <c r="F66" s="348"/>
      <c r="G66" s="348"/>
      <c r="H66" s="348"/>
      <c r="I66" s="348"/>
      <c r="J66" s="348"/>
      <c r="K66" s="278" t="s">
        <v>279</v>
      </c>
      <c r="L66" s="278"/>
      <c r="M66" s="278"/>
      <c r="N66" s="278"/>
      <c r="O66" s="278"/>
      <c r="P66" s="278"/>
      <c r="Q66" s="278"/>
      <c r="R66" s="278"/>
      <c r="S66" s="279"/>
      <c r="T66" s="341" t="s">
        <v>259</v>
      </c>
      <c r="U66" s="341"/>
      <c r="V66" s="274">
        <v>1</v>
      </c>
      <c r="W66" s="275"/>
      <c r="X66" s="275"/>
      <c r="Y66" s="211">
        <v>10506</v>
      </c>
      <c r="Z66" s="272"/>
      <c r="AA66" s="272"/>
      <c r="AB66" s="272"/>
      <c r="AC66" s="272"/>
      <c r="AD66" s="272"/>
      <c r="AE66" s="272"/>
      <c r="AF66" s="269"/>
      <c r="AG66" s="270"/>
      <c r="AH66" s="270"/>
      <c r="AI66" s="270"/>
      <c r="AJ66" s="273"/>
      <c r="AK66" s="269"/>
      <c r="AL66" s="270"/>
      <c r="AM66" s="270"/>
      <c r="AN66" s="270"/>
      <c r="AO66" s="270"/>
      <c r="AP66" s="273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>
        <f t="shared" ref="BC66:BC69" si="2">(Y66+Z66+AF66+AK66+AQ66+AW66)*12</f>
        <v>126072</v>
      </c>
      <c r="BD66" s="272"/>
      <c r="BE66" s="272"/>
      <c r="BF66" s="342"/>
    </row>
    <row r="67" spans="1:58" ht="14.45" customHeight="1" x14ac:dyDescent="0.25">
      <c r="A67" s="25"/>
      <c r="B67" s="347" t="s">
        <v>275</v>
      </c>
      <c r="C67" s="348"/>
      <c r="D67" s="348"/>
      <c r="E67" s="348"/>
      <c r="F67" s="348"/>
      <c r="G67" s="348"/>
      <c r="H67" s="348"/>
      <c r="I67" s="348"/>
      <c r="J67" s="348"/>
      <c r="K67" s="278" t="s">
        <v>399</v>
      </c>
      <c r="L67" s="278"/>
      <c r="M67" s="278"/>
      <c r="N67" s="278"/>
      <c r="O67" s="278"/>
      <c r="P67" s="278"/>
      <c r="Q67" s="278"/>
      <c r="R67" s="278"/>
      <c r="S67" s="279"/>
      <c r="T67" s="341" t="s">
        <v>260</v>
      </c>
      <c r="U67" s="341"/>
      <c r="V67" s="274">
        <v>1</v>
      </c>
      <c r="W67" s="275"/>
      <c r="X67" s="275"/>
      <c r="Y67" s="211">
        <v>9358</v>
      </c>
      <c r="Z67" s="272"/>
      <c r="AA67" s="272"/>
      <c r="AB67" s="272"/>
      <c r="AC67" s="272"/>
      <c r="AD67" s="272"/>
      <c r="AE67" s="272"/>
      <c r="AF67" s="269"/>
      <c r="AG67" s="270"/>
      <c r="AH67" s="270"/>
      <c r="AI67" s="270"/>
      <c r="AJ67" s="273"/>
      <c r="AK67" s="269"/>
      <c r="AL67" s="270"/>
      <c r="AM67" s="270"/>
      <c r="AN67" s="270"/>
      <c r="AO67" s="270"/>
      <c r="AP67" s="273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>
        <f t="shared" si="2"/>
        <v>112296</v>
      </c>
      <c r="BD67" s="272"/>
      <c r="BE67" s="272"/>
      <c r="BF67" s="342"/>
    </row>
    <row r="68" spans="1:58" ht="14.45" customHeight="1" x14ac:dyDescent="0.25">
      <c r="A68" s="25"/>
      <c r="B68" s="347" t="s">
        <v>278</v>
      </c>
      <c r="C68" s="348"/>
      <c r="D68" s="348"/>
      <c r="E68" s="348"/>
      <c r="F68" s="348"/>
      <c r="G68" s="348"/>
      <c r="H68" s="348"/>
      <c r="I68" s="348"/>
      <c r="J68" s="348"/>
      <c r="K68" s="278" t="s">
        <v>280</v>
      </c>
      <c r="L68" s="278"/>
      <c r="M68" s="278"/>
      <c r="N68" s="278"/>
      <c r="O68" s="278"/>
      <c r="P68" s="278"/>
      <c r="Q68" s="278"/>
      <c r="R68" s="278"/>
      <c r="S68" s="279"/>
      <c r="T68" s="341" t="s">
        <v>261</v>
      </c>
      <c r="U68" s="341"/>
      <c r="V68" s="274">
        <v>1</v>
      </c>
      <c r="W68" s="275"/>
      <c r="X68" s="275"/>
      <c r="Y68" s="211">
        <v>8210</v>
      </c>
      <c r="Z68" s="272"/>
      <c r="AA68" s="272"/>
      <c r="AB68" s="272"/>
      <c r="AC68" s="272"/>
      <c r="AD68" s="272"/>
      <c r="AE68" s="272"/>
      <c r="AF68" s="269"/>
      <c r="AG68" s="270"/>
      <c r="AH68" s="270"/>
      <c r="AI68" s="270"/>
      <c r="AJ68" s="273"/>
      <c r="AK68" s="269"/>
      <c r="AL68" s="270"/>
      <c r="AM68" s="270"/>
      <c r="AN68" s="270"/>
      <c r="AO68" s="270"/>
      <c r="AP68" s="273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>
        <f t="shared" si="2"/>
        <v>98520</v>
      </c>
      <c r="BD68" s="272"/>
      <c r="BE68" s="272"/>
      <c r="BF68" s="342"/>
    </row>
    <row r="69" spans="1:58" ht="14.45" customHeight="1" x14ac:dyDescent="0.25">
      <c r="A69" s="25"/>
      <c r="B69" s="347" t="s">
        <v>278</v>
      </c>
      <c r="C69" s="348"/>
      <c r="D69" s="348"/>
      <c r="E69" s="348"/>
      <c r="F69" s="348"/>
      <c r="G69" s="348"/>
      <c r="H69" s="348"/>
      <c r="I69" s="348"/>
      <c r="J69" s="348"/>
      <c r="K69" s="278" t="s">
        <v>281</v>
      </c>
      <c r="L69" s="278"/>
      <c r="M69" s="278"/>
      <c r="N69" s="278"/>
      <c r="O69" s="278"/>
      <c r="P69" s="278"/>
      <c r="Q69" s="278"/>
      <c r="R69" s="278"/>
      <c r="S69" s="279"/>
      <c r="T69" s="341" t="s">
        <v>262</v>
      </c>
      <c r="U69" s="341"/>
      <c r="V69" s="274">
        <v>1</v>
      </c>
      <c r="W69" s="275"/>
      <c r="X69" s="275"/>
      <c r="Y69" s="211">
        <v>10047</v>
      </c>
      <c r="Z69" s="272"/>
      <c r="AA69" s="272"/>
      <c r="AB69" s="272"/>
      <c r="AC69" s="272"/>
      <c r="AD69" s="272"/>
      <c r="AE69" s="272"/>
      <c r="AF69" s="269"/>
      <c r="AG69" s="270"/>
      <c r="AH69" s="270"/>
      <c r="AI69" s="270"/>
      <c r="AJ69" s="273"/>
      <c r="AK69" s="269"/>
      <c r="AL69" s="270"/>
      <c r="AM69" s="270"/>
      <c r="AN69" s="270"/>
      <c r="AO69" s="270"/>
      <c r="AP69" s="273"/>
      <c r="AQ69" s="272"/>
      <c r="AR69" s="272"/>
      <c r="AS69" s="272"/>
      <c r="AT69" s="272"/>
      <c r="AU69" s="272"/>
      <c r="AV69" s="272"/>
      <c r="AW69" s="272">
        <v>18000</v>
      </c>
      <c r="AX69" s="272"/>
      <c r="AY69" s="272"/>
      <c r="AZ69" s="272"/>
      <c r="BA69" s="272"/>
      <c r="BB69" s="272"/>
      <c r="BC69" s="272">
        <f t="shared" si="2"/>
        <v>336564</v>
      </c>
      <c r="BD69" s="272"/>
      <c r="BE69" s="272"/>
      <c r="BF69" s="342"/>
    </row>
    <row r="70" spans="1:58" ht="14.45" customHeight="1" x14ac:dyDescent="0.25">
      <c r="A70" s="25"/>
      <c r="B70" s="347" t="s">
        <v>278</v>
      </c>
      <c r="C70" s="348"/>
      <c r="D70" s="348"/>
      <c r="E70" s="348"/>
      <c r="F70" s="348"/>
      <c r="G70" s="348"/>
      <c r="H70" s="348"/>
      <c r="I70" s="348"/>
      <c r="J70" s="348"/>
      <c r="K70" s="278" t="s">
        <v>282</v>
      </c>
      <c r="L70" s="278"/>
      <c r="M70" s="278"/>
      <c r="N70" s="278"/>
      <c r="O70" s="278"/>
      <c r="P70" s="278"/>
      <c r="Q70" s="278"/>
      <c r="R70" s="278"/>
      <c r="S70" s="279"/>
      <c r="T70" s="341" t="s">
        <v>263</v>
      </c>
      <c r="U70" s="341"/>
      <c r="V70" s="274">
        <v>1</v>
      </c>
      <c r="W70" s="275"/>
      <c r="X70" s="275"/>
      <c r="Y70" s="216">
        <v>9128</v>
      </c>
      <c r="Z70" s="272"/>
      <c r="AA70" s="272"/>
      <c r="AB70" s="272"/>
      <c r="AC70" s="272"/>
      <c r="AD70" s="272"/>
      <c r="AE70" s="272"/>
      <c r="AF70" s="269"/>
      <c r="AG70" s="270"/>
      <c r="AH70" s="270"/>
      <c r="AI70" s="270"/>
      <c r="AJ70" s="273"/>
      <c r="AK70" s="269"/>
      <c r="AL70" s="270"/>
      <c r="AM70" s="270"/>
      <c r="AN70" s="270"/>
      <c r="AO70" s="270"/>
      <c r="AP70" s="273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>
        <f t="shared" ref="BC70:BC71" si="3">(Y70+Z70+AF70+AK70+AQ70+AW70)*12</f>
        <v>109536</v>
      </c>
      <c r="BD70" s="272"/>
      <c r="BE70" s="272"/>
      <c r="BF70" s="342"/>
    </row>
    <row r="71" spans="1:58" ht="14.45" customHeight="1" x14ac:dyDescent="0.25">
      <c r="A71" s="25"/>
      <c r="B71" s="347" t="s">
        <v>278</v>
      </c>
      <c r="C71" s="348"/>
      <c r="D71" s="348"/>
      <c r="E71" s="348"/>
      <c r="F71" s="348"/>
      <c r="G71" s="348"/>
      <c r="H71" s="348"/>
      <c r="I71" s="348"/>
      <c r="J71" s="348"/>
      <c r="K71" s="279" t="s">
        <v>398</v>
      </c>
      <c r="L71" s="339"/>
      <c r="M71" s="339"/>
      <c r="N71" s="339"/>
      <c r="O71" s="339"/>
      <c r="P71" s="339"/>
      <c r="Q71" s="339"/>
      <c r="R71" s="339"/>
      <c r="S71" s="340"/>
      <c r="T71" s="341" t="s">
        <v>264</v>
      </c>
      <c r="U71" s="341"/>
      <c r="V71" s="274"/>
      <c r="W71" s="275"/>
      <c r="X71" s="275"/>
      <c r="Y71" s="216"/>
      <c r="Z71" s="272"/>
      <c r="AA71" s="272"/>
      <c r="AB71" s="272"/>
      <c r="AC71" s="272"/>
      <c r="AD71" s="272"/>
      <c r="AE71" s="272"/>
      <c r="AF71" s="269"/>
      <c r="AG71" s="270"/>
      <c r="AH71" s="270"/>
      <c r="AI71" s="270"/>
      <c r="AJ71" s="273"/>
      <c r="AK71" s="269"/>
      <c r="AL71" s="270"/>
      <c r="AM71" s="270"/>
      <c r="AN71" s="270"/>
      <c r="AO71" s="270"/>
      <c r="AP71" s="273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>
        <f t="shared" si="3"/>
        <v>0</v>
      </c>
      <c r="BD71" s="272"/>
      <c r="BE71" s="272"/>
      <c r="BF71" s="342"/>
    </row>
    <row r="72" spans="1:58" ht="14.45" customHeight="1" x14ac:dyDescent="0.25">
      <c r="A72" s="25"/>
      <c r="B72" s="280" t="s">
        <v>284</v>
      </c>
      <c r="C72" s="281"/>
      <c r="D72" s="281"/>
      <c r="E72" s="281"/>
      <c r="F72" s="281"/>
      <c r="G72" s="281"/>
      <c r="H72" s="281"/>
      <c r="I72" s="281"/>
      <c r="J72" s="282"/>
      <c r="K72" s="278" t="s">
        <v>419</v>
      </c>
      <c r="L72" s="278"/>
      <c r="M72" s="278"/>
      <c r="N72" s="278"/>
      <c r="O72" s="278"/>
      <c r="P72" s="278"/>
      <c r="Q72" s="278"/>
      <c r="R72" s="278"/>
      <c r="S72" s="279"/>
      <c r="T72" s="341" t="s">
        <v>265</v>
      </c>
      <c r="U72" s="341"/>
      <c r="V72" s="274">
        <v>0.5</v>
      </c>
      <c r="W72" s="274"/>
      <c r="X72" s="274"/>
      <c r="Y72" s="216">
        <v>11233</v>
      </c>
      <c r="Z72" s="272"/>
      <c r="AA72" s="272"/>
      <c r="AB72" s="272"/>
      <c r="AC72" s="272"/>
      <c r="AD72" s="272"/>
      <c r="AE72" s="272"/>
      <c r="AF72" s="269"/>
      <c r="AG72" s="270"/>
      <c r="AH72" s="270"/>
      <c r="AI72" s="270"/>
      <c r="AJ72" s="273"/>
      <c r="AK72" s="269"/>
      <c r="AL72" s="270"/>
      <c r="AM72" s="270"/>
      <c r="AN72" s="270"/>
      <c r="AO72" s="270"/>
      <c r="AP72" s="273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272"/>
      <c r="BC72" s="272">
        <f t="shared" ref="BC72" si="4">(Y72+Z72+AF72+AQ72+AW72)*12</f>
        <v>134796</v>
      </c>
      <c r="BD72" s="272"/>
      <c r="BE72" s="272"/>
      <c r="BF72" s="342"/>
    </row>
    <row r="73" spans="1:58" ht="14.45" customHeight="1" x14ac:dyDescent="0.25">
      <c r="A73" s="25"/>
      <c r="B73" s="280" t="s">
        <v>284</v>
      </c>
      <c r="C73" s="281"/>
      <c r="D73" s="281"/>
      <c r="E73" s="281"/>
      <c r="F73" s="281"/>
      <c r="G73" s="281"/>
      <c r="H73" s="281"/>
      <c r="I73" s="281"/>
      <c r="J73" s="282"/>
      <c r="K73" s="278" t="s">
        <v>283</v>
      </c>
      <c r="L73" s="278"/>
      <c r="M73" s="278"/>
      <c r="N73" s="278"/>
      <c r="O73" s="278"/>
      <c r="P73" s="278"/>
      <c r="Q73" s="278"/>
      <c r="R73" s="278"/>
      <c r="S73" s="279"/>
      <c r="T73" s="341" t="s">
        <v>266</v>
      </c>
      <c r="U73" s="341"/>
      <c r="V73" s="274">
        <v>50.89</v>
      </c>
      <c r="W73" s="275"/>
      <c r="X73" s="275"/>
      <c r="Y73" s="211">
        <v>780454.22</v>
      </c>
      <c r="Z73" s="272">
        <v>12974.21</v>
      </c>
      <c r="AA73" s="272"/>
      <c r="AB73" s="272"/>
      <c r="AC73" s="272"/>
      <c r="AD73" s="272"/>
      <c r="AE73" s="272"/>
      <c r="AF73" s="269"/>
      <c r="AG73" s="270"/>
      <c r="AH73" s="270"/>
      <c r="AI73" s="270"/>
      <c r="AJ73" s="273"/>
      <c r="AK73" s="269"/>
      <c r="AL73" s="270"/>
      <c r="AM73" s="270"/>
      <c r="AN73" s="270"/>
      <c r="AO73" s="270"/>
      <c r="AP73" s="273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>
        <f t="shared" ref="BC73" si="5">(Y73+Z73+AF73+AK73+AQ73+AW73)*12</f>
        <v>9521141.1600000001</v>
      </c>
      <c r="BD73" s="272"/>
      <c r="BE73" s="272"/>
      <c r="BF73" s="342"/>
    </row>
    <row r="74" spans="1:58" ht="27" customHeight="1" x14ac:dyDescent="0.25">
      <c r="A74" s="25"/>
      <c r="B74" s="280" t="s">
        <v>284</v>
      </c>
      <c r="C74" s="281"/>
      <c r="D74" s="281"/>
      <c r="E74" s="281"/>
      <c r="F74" s="281"/>
      <c r="G74" s="281"/>
      <c r="H74" s="281"/>
      <c r="I74" s="281"/>
      <c r="J74" s="282"/>
      <c r="K74" s="278" t="s">
        <v>285</v>
      </c>
      <c r="L74" s="278"/>
      <c r="M74" s="278"/>
      <c r="N74" s="278"/>
      <c r="O74" s="278"/>
      <c r="P74" s="278"/>
      <c r="Q74" s="278"/>
      <c r="R74" s="278"/>
      <c r="S74" s="279"/>
      <c r="T74" s="341" t="s">
        <v>267</v>
      </c>
      <c r="U74" s="341"/>
      <c r="V74" s="274"/>
      <c r="W74" s="275"/>
      <c r="X74" s="275"/>
      <c r="Y74" s="211"/>
      <c r="Z74" s="272"/>
      <c r="AA74" s="272"/>
      <c r="AB74" s="272"/>
      <c r="AC74" s="272"/>
      <c r="AD74" s="272"/>
      <c r="AE74" s="272"/>
      <c r="AF74" s="269"/>
      <c r="AG74" s="270"/>
      <c r="AH74" s="270"/>
      <c r="AI74" s="270"/>
      <c r="AJ74" s="273"/>
      <c r="AK74" s="269"/>
      <c r="AL74" s="270"/>
      <c r="AM74" s="270"/>
      <c r="AN74" s="270"/>
      <c r="AO74" s="270"/>
      <c r="AP74" s="273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>
        <f t="shared" si="0"/>
        <v>0</v>
      </c>
      <c r="BD74" s="272"/>
      <c r="BE74" s="272"/>
      <c r="BF74" s="342"/>
    </row>
    <row r="75" spans="1:58" ht="14.45" customHeight="1" x14ac:dyDescent="0.25">
      <c r="A75" s="25"/>
      <c r="B75" s="280" t="s">
        <v>284</v>
      </c>
      <c r="C75" s="281"/>
      <c r="D75" s="281"/>
      <c r="E75" s="281"/>
      <c r="F75" s="281"/>
      <c r="G75" s="281"/>
      <c r="H75" s="281"/>
      <c r="I75" s="281"/>
      <c r="J75" s="282"/>
      <c r="K75" s="278" t="s">
        <v>286</v>
      </c>
      <c r="L75" s="278"/>
      <c r="M75" s="278"/>
      <c r="N75" s="278"/>
      <c r="O75" s="278"/>
      <c r="P75" s="278"/>
      <c r="Q75" s="278"/>
      <c r="R75" s="278"/>
      <c r="S75" s="279"/>
      <c r="T75" s="341" t="s">
        <v>268</v>
      </c>
      <c r="U75" s="341"/>
      <c r="V75" s="274">
        <v>1</v>
      </c>
      <c r="W75" s="275"/>
      <c r="X75" s="275"/>
      <c r="Y75" s="211">
        <v>12009</v>
      </c>
      <c r="Z75" s="272"/>
      <c r="AA75" s="272"/>
      <c r="AB75" s="272"/>
      <c r="AC75" s="272"/>
      <c r="AD75" s="272"/>
      <c r="AE75" s="272"/>
      <c r="AF75" s="269">
        <f>Y75*20%</f>
        <v>2401.8000000000002</v>
      </c>
      <c r="AG75" s="270"/>
      <c r="AH75" s="270"/>
      <c r="AI75" s="270"/>
      <c r="AJ75" s="273"/>
      <c r="AK75" s="269"/>
      <c r="AL75" s="270"/>
      <c r="AM75" s="270"/>
      <c r="AN75" s="270"/>
      <c r="AO75" s="270"/>
      <c r="AP75" s="273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>
        <f t="shared" ref="BC75:BC81" si="6">(Y75+Z75+AF75+AQ75+AW75)*12</f>
        <v>172929.59999999998</v>
      </c>
      <c r="BD75" s="272"/>
      <c r="BE75" s="272"/>
      <c r="BF75" s="342"/>
    </row>
    <row r="76" spans="1:58" ht="14.45" customHeight="1" x14ac:dyDescent="0.25">
      <c r="A76" s="25"/>
      <c r="B76" s="280" t="s">
        <v>284</v>
      </c>
      <c r="C76" s="281"/>
      <c r="D76" s="281"/>
      <c r="E76" s="281"/>
      <c r="F76" s="281"/>
      <c r="G76" s="281"/>
      <c r="H76" s="281"/>
      <c r="I76" s="281"/>
      <c r="J76" s="282"/>
      <c r="K76" s="278" t="s">
        <v>456</v>
      </c>
      <c r="L76" s="278"/>
      <c r="M76" s="278"/>
      <c r="N76" s="278"/>
      <c r="O76" s="278"/>
      <c r="P76" s="278"/>
      <c r="Q76" s="278"/>
      <c r="R76" s="278"/>
      <c r="S76" s="279"/>
      <c r="T76" s="341" t="s">
        <v>269</v>
      </c>
      <c r="U76" s="341"/>
      <c r="V76" s="274">
        <v>2</v>
      </c>
      <c r="W76" s="275"/>
      <c r="X76" s="275"/>
      <c r="Y76" s="211">
        <v>27302</v>
      </c>
      <c r="Z76" s="272"/>
      <c r="AA76" s="272"/>
      <c r="AB76" s="272"/>
      <c r="AC76" s="272"/>
      <c r="AD76" s="272"/>
      <c r="AE76" s="272"/>
      <c r="AF76" s="269"/>
      <c r="AG76" s="270"/>
      <c r="AH76" s="270"/>
      <c r="AI76" s="270"/>
      <c r="AJ76" s="273"/>
      <c r="AK76" s="269"/>
      <c r="AL76" s="270"/>
      <c r="AM76" s="270"/>
      <c r="AN76" s="270"/>
      <c r="AO76" s="270"/>
      <c r="AP76" s="273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>
        <f t="shared" si="6"/>
        <v>327624</v>
      </c>
      <c r="BD76" s="272"/>
      <c r="BE76" s="272"/>
      <c r="BF76" s="342"/>
    </row>
    <row r="77" spans="1:58" ht="14.45" customHeight="1" x14ac:dyDescent="0.25">
      <c r="A77" s="25"/>
      <c r="B77" s="280" t="s">
        <v>284</v>
      </c>
      <c r="C77" s="281"/>
      <c r="D77" s="281"/>
      <c r="E77" s="281"/>
      <c r="F77" s="281"/>
      <c r="G77" s="281"/>
      <c r="H77" s="281"/>
      <c r="I77" s="281"/>
      <c r="J77" s="282"/>
      <c r="K77" s="278" t="s">
        <v>287</v>
      </c>
      <c r="L77" s="278"/>
      <c r="M77" s="278"/>
      <c r="N77" s="278"/>
      <c r="O77" s="278"/>
      <c r="P77" s="278"/>
      <c r="Q77" s="278"/>
      <c r="R77" s="278"/>
      <c r="S77" s="279"/>
      <c r="T77" s="341" t="s">
        <v>270</v>
      </c>
      <c r="U77" s="341"/>
      <c r="V77" s="274">
        <v>2</v>
      </c>
      <c r="W77" s="275"/>
      <c r="X77" s="275"/>
      <c r="Y77" s="211">
        <v>27500.25</v>
      </c>
      <c r="Z77" s="272"/>
      <c r="AA77" s="272"/>
      <c r="AB77" s="272"/>
      <c r="AC77" s="272"/>
      <c r="AD77" s="272"/>
      <c r="AE77" s="272"/>
      <c r="AF77" s="269">
        <f t="shared" ref="AF77:AF79" si="7">Y77*20%</f>
        <v>5500.05</v>
      </c>
      <c r="AG77" s="270"/>
      <c r="AH77" s="270"/>
      <c r="AI77" s="270"/>
      <c r="AJ77" s="273"/>
      <c r="AK77" s="269"/>
      <c r="AL77" s="270"/>
      <c r="AM77" s="270"/>
      <c r="AN77" s="270"/>
      <c r="AO77" s="270"/>
      <c r="AP77" s="273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>
        <f t="shared" si="6"/>
        <v>396003.60000000003</v>
      </c>
      <c r="BD77" s="272"/>
      <c r="BE77" s="272"/>
      <c r="BF77" s="342"/>
    </row>
    <row r="78" spans="1:58" ht="14.45" customHeight="1" x14ac:dyDescent="0.25">
      <c r="A78" s="25"/>
      <c r="B78" s="280" t="s">
        <v>284</v>
      </c>
      <c r="C78" s="281"/>
      <c r="D78" s="281"/>
      <c r="E78" s="281"/>
      <c r="F78" s="281"/>
      <c r="G78" s="281"/>
      <c r="H78" s="281"/>
      <c r="I78" s="281"/>
      <c r="J78" s="282"/>
      <c r="K78" s="278" t="s">
        <v>288</v>
      </c>
      <c r="L78" s="278"/>
      <c r="M78" s="278"/>
      <c r="N78" s="278"/>
      <c r="O78" s="278"/>
      <c r="P78" s="278"/>
      <c r="Q78" s="278"/>
      <c r="R78" s="278"/>
      <c r="S78" s="279"/>
      <c r="T78" s="341" t="s">
        <v>271</v>
      </c>
      <c r="U78" s="341"/>
      <c r="V78" s="274">
        <v>2.5</v>
      </c>
      <c r="W78" s="275"/>
      <c r="X78" s="275"/>
      <c r="Y78" s="211">
        <v>29156.61</v>
      </c>
      <c r="Z78" s="272"/>
      <c r="AA78" s="272"/>
      <c r="AB78" s="272"/>
      <c r="AC78" s="272"/>
      <c r="AD78" s="272"/>
      <c r="AE78" s="272"/>
      <c r="AF78" s="269">
        <f t="shared" si="7"/>
        <v>5831.3220000000001</v>
      </c>
      <c r="AG78" s="270"/>
      <c r="AH78" s="270"/>
      <c r="AI78" s="270"/>
      <c r="AJ78" s="273"/>
      <c r="AK78" s="269"/>
      <c r="AL78" s="270"/>
      <c r="AM78" s="270"/>
      <c r="AN78" s="270"/>
      <c r="AO78" s="270"/>
      <c r="AP78" s="273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>
        <f t="shared" si="6"/>
        <v>419855.18400000001</v>
      </c>
      <c r="BD78" s="272"/>
      <c r="BE78" s="272"/>
      <c r="BF78" s="342"/>
    </row>
    <row r="79" spans="1:58" ht="14.45" customHeight="1" x14ac:dyDescent="0.25">
      <c r="A79" s="25"/>
      <c r="B79" s="280" t="s">
        <v>284</v>
      </c>
      <c r="C79" s="281"/>
      <c r="D79" s="281"/>
      <c r="E79" s="281"/>
      <c r="F79" s="281"/>
      <c r="G79" s="281"/>
      <c r="H79" s="281"/>
      <c r="I79" s="281"/>
      <c r="J79" s="282"/>
      <c r="K79" s="278" t="s">
        <v>289</v>
      </c>
      <c r="L79" s="278"/>
      <c r="M79" s="278"/>
      <c r="N79" s="278"/>
      <c r="O79" s="278"/>
      <c r="P79" s="278"/>
      <c r="Q79" s="278"/>
      <c r="R79" s="278"/>
      <c r="S79" s="279"/>
      <c r="T79" s="341" t="s">
        <v>272</v>
      </c>
      <c r="U79" s="341"/>
      <c r="V79" s="274">
        <v>5.0599999999999996</v>
      </c>
      <c r="W79" s="274"/>
      <c r="X79" s="274"/>
      <c r="Y79" s="211">
        <v>89402.42</v>
      </c>
      <c r="Z79" s="272">
        <v>1475.56</v>
      </c>
      <c r="AA79" s="272"/>
      <c r="AB79" s="272"/>
      <c r="AC79" s="272"/>
      <c r="AD79" s="272"/>
      <c r="AE79" s="272"/>
      <c r="AF79" s="269">
        <f t="shared" si="7"/>
        <v>17880.484</v>
      </c>
      <c r="AG79" s="270"/>
      <c r="AH79" s="270"/>
      <c r="AI79" s="270"/>
      <c r="AJ79" s="273"/>
      <c r="AK79" s="269"/>
      <c r="AL79" s="270"/>
      <c r="AM79" s="270"/>
      <c r="AN79" s="270"/>
      <c r="AO79" s="270"/>
      <c r="AP79" s="273"/>
      <c r="AQ79" s="272"/>
      <c r="AR79" s="272"/>
      <c r="AS79" s="272"/>
      <c r="AT79" s="272"/>
      <c r="AU79" s="272"/>
      <c r="AV79" s="272"/>
      <c r="AW79" s="272">
        <v>21500</v>
      </c>
      <c r="AX79" s="272"/>
      <c r="AY79" s="272"/>
      <c r="AZ79" s="272"/>
      <c r="BA79" s="272"/>
      <c r="BB79" s="272"/>
      <c r="BC79" s="272">
        <f t="shared" si="6"/>
        <v>1563101.568</v>
      </c>
      <c r="BD79" s="272"/>
      <c r="BE79" s="272"/>
      <c r="BF79" s="342"/>
    </row>
    <row r="80" spans="1:58" ht="31.9" customHeight="1" x14ac:dyDescent="0.25">
      <c r="A80" s="25"/>
      <c r="B80" s="280" t="s">
        <v>290</v>
      </c>
      <c r="C80" s="281"/>
      <c r="D80" s="281"/>
      <c r="E80" s="281"/>
      <c r="F80" s="281"/>
      <c r="G80" s="281"/>
      <c r="H80" s="281"/>
      <c r="I80" s="281"/>
      <c r="J80" s="282"/>
      <c r="K80" s="278" t="s">
        <v>292</v>
      </c>
      <c r="L80" s="278"/>
      <c r="M80" s="278"/>
      <c r="N80" s="278"/>
      <c r="O80" s="278"/>
      <c r="P80" s="278"/>
      <c r="Q80" s="278"/>
      <c r="R80" s="278"/>
      <c r="S80" s="279"/>
      <c r="T80" s="341" t="s">
        <v>273</v>
      </c>
      <c r="U80" s="341"/>
      <c r="V80" s="274">
        <v>2</v>
      </c>
      <c r="W80" s="274"/>
      <c r="X80" s="274"/>
      <c r="Y80" s="216">
        <v>16420</v>
      </c>
      <c r="Z80" s="272"/>
      <c r="AA80" s="272"/>
      <c r="AB80" s="272"/>
      <c r="AC80" s="272"/>
      <c r="AD80" s="272"/>
      <c r="AE80" s="272"/>
      <c r="AF80" s="269"/>
      <c r="AG80" s="270"/>
      <c r="AH80" s="270"/>
      <c r="AI80" s="270"/>
      <c r="AJ80" s="273"/>
      <c r="AK80" s="269"/>
      <c r="AL80" s="270"/>
      <c r="AM80" s="270"/>
      <c r="AN80" s="270"/>
      <c r="AO80" s="270"/>
      <c r="AP80" s="273"/>
      <c r="AQ80" s="272"/>
      <c r="AR80" s="272"/>
      <c r="AS80" s="272"/>
      <c r="AT80" s="272"/>
      <c r="AU80" s="272"/>
      <c r="AV80" s="272"/>
      <c r="AW80" s="269"/>
      <c r="AX80" s="270"/>
      <c r="AY80" s="270"/>
      <c r="AZ80" s="270"/>
      <c r="BA80" s="270"/>
      <c r="BB80" s="273"/>
      <c r="BC80" s="272">
        <f t="shared" ref="BC80" si="8">(Y80+Z80+AF80+AQ80+AW80)*12</f>
        <v>197040</v>
      </c>
      <c r="BD80" s="272"/>
      <c r="BE80" s="272"/>
      <c r="BF80" s="342"/>
    </row>
    <row r="81" spans="1:61" ht="14.45" customHeight="1" x14ac:dyDescent="0.25">
      <c r="A81" s="25"/>
      <c r="B81" s="280" t="s">
        <v>290</v>
      </c>
      <c r="C81" s="281"/>
      <c r="D81" s="281"/>
      <c r="E81" s="281"/>
      <c r="F81" s="281"/>
      <c r="G81" s="281"/>
      <c r="H81" s="281"/>
      <c r="I81" s="281"/>
      <c r="J81" s="282"/>
      <c r="K81" s="278" t="s">
        <v>291</v>
      </c>
      <c r="L81" s="278"/>
      <c r="M81" s="278"/>
      <c r="N81" s="278"/>
      <c r="O81" s="278"/>
      <c r="P81" s="278"/>
      <c r="Q81" s="278"/>
      <c r="R81" s="278"/>
      <c r="S81" s="279"/>
      <c r="T81" s="341" t="s">
        <v>274</v>
      </c>
      <c r="U81" s="341"/>
      <c r="V81" s="274">
        <v>2</v>
      </c>
      <c r="W81" s="274"/>
      <c r="X81" s="274"/>
      <c r="Y81" s="211">
        <v>15446</v>
      </c>
      <c r="Z81" s="272"/>
      <c r="AA81" s="272"/>
      <c r="AB81" s="272"/>
      <c r="AC81" s="272"/>
      <c r="AD81" s="272"/>
      <c r="AE81" s="272"/>
      <c r="AF81" s="269"/>
      <c r="AG81" s="270"/>
      <c r="AH81" s="270"/>
      <c r="AI81" s="270"/>
      <c r="AJ81" s="273"/>
      <c r="AK81" s="269"/>
      <c r="AL81" s="270"/>
      <c r="AM81" s="270"/>
      <c r="AN81" s="270"/>
      <c r="AO81" s="270"/>
      <c r="AP81" s="273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>
        <f t="shared" si="6"/>
        <v>185352</v>
      </c>
      <c r="BD81" s="272"/>
      <c r="BE81" s="272"/>
      <c r="BF81" s="342"/>
    </row>
    <row r="82" spans="1:61" ht="27.75" customHeight="1" x14ac:dyDescent="0.25">
      <c r="A82" s="25"/>
      <c r="B82" s="280" t="s">
        <v>290</v>
      </c>
      <c r="C82" s="281"/>
      <c r="D82" s="281"/>
      <c r="E82" s="281"/>
      <c r="F82" s="281"/>
      <c r="G82" s="281"/>
      <c r="H82" s="281"/>
      <c r="I82" s="281"/>
      <c r="J82" s="282"/>
      <c r="K82" s="278" t="s">
        <v>420</v>
      </c>
      <c r="L82" s="278"/>
      <c r="M82" s="278"/>
      <c r="N82" s="278"/>
      <c r="O82" s="278"/>
      <c r="P82" s="278"/>
      <c r="Q82" s="278"/>
      <c r="R82" s="278"/>
      <c r="S82" s="279"/>
      <c r="T82" s="341" t="s">
        <v>295</v>
      </c>
      <c r="U82" s="341"/>
      <c r="V82" s="274"/>
      <c r="W82" s="274"/>
      <c r="X82" s="274"/>
      <c r="Y82" s="211"/>
      <c r="Z82" s="272"/>
      <c r="AA82" s="272"/>
      <c r="AB82" s="272"/>
      <c r="AC82" s="272"/>
      <c r="AD82" s="272"/>
      <c r="AE82" s="272"/>
      <c r="AF82" s="269"/>
      <c r="AG82" s="270"/>
      <c r="AH82" s="270"/>
      <c r="AI82" s="270"/>
      <c r="AJ82" s="273"/>
      <c r="AK82" s="269"/>
      <c r="AL82" s="270"/>
      <c r="AM82" s="270"/>
      <c r="AN82" s="270"/>
      <c r="AO82" s="270"/>
      <c r="AP82" s="273"/>
      <c r="AQ82" s="272"/>
      <c r="AR82" s="272"/>
      <c r="AS82" s="272"/>
      <c r="AT82" s="272"/>
      <c r="AU82" s="272"/>
      <c r="AV82" s="272"/>
      <c r="AW82" s="269"/>
      <c r="AX82" s="270"/>
      <c r="AY82" s="270"/>
      <c r="AZ82" s="270"/>
      <c r="BA82" s="270"/>
      <c r="BB82" s="273"/>
      <c r="BC82" s="272">
        <f t="shared" ref="BC82" si="9">(Y82+Z82+AF82+AQ82+AW82)*12</f>
        <v>0</v>
      </c>
      <c r="BD82" s="272"/>
      <c r="BE82" s="272"/>
      <c r="BF82" s="342"/>
    </row>
    <row r="83" spans="1:61" ht="14.45" customHeight="1" x14ac:dyDescent="0.25">
      <c r="A83" s="25"/>
      <c r="B83" s="280" t="s">
        <v>290</v>
      </c>
      <c r="C83" s="281"/>
      <c r="D83" s="281"/>
      <c r="E83" s="281"/>
      <c r="F83" s="281"/>
      <c r="G83" s="281"/>
      <c r="H83" s="281"/>
      <c r="I83" s="281"/>
      <c r="J83" s="282"/>
      <c r="K83" s="278" t="s">
        <v>293</v>
      </c>
      <c r="L83" s="278"/>
      <c r="M83" s="278"/>
      <c r="N83" s="278"/>
      <c r="O83" s="278"/>
      <c r="P83" s="278"/>
      <c r="Q83" s="278"/>
      <c r="R83" s="278"/>
      <c r="S83" s="279"/>
      <c r="T83" s="341" t="s">
        <v>406</v>
      </c>
      <c r="U83" s="341"/>
      <c r="V83" s="274">
        <v>19.25</v>
      </c>
      <c r="W83" s="274"/>
      <c r="X83" s="274"/>
      <c r="Y83" s="211">
        <v>122680.25</v>
      </c>
      <c r="Z83" s="272"/>
      <c r="AA83" s="272"/>
      <c r="AB83" s="272"/>
      <c r="AC83" s="272"/>
      <c r="AD83" s="272"/>
      <c r="AE83" s="272"/>
      <c r="AF83" s="269"/>
      <c r="AG83" s="270"/>
      <c r="AH83" s="270"/>
      <c r="AI83" s="270"/>
      <c r="AJ83" s="273"/>
      <c r="AK83" s="269"/>
      <c r="AL83" s="270"/>
      <c r="AM83" s="270"/>
      <c r="AN83" s="270"/>
      <c r="AO83" s="270"/>
      <c r="AP83" s="273"/>
      <c r="AQ83" s="272"/>
      <c r="AR83" s="272"/>
      <c r="AS83" s="272"/>
      <c r="AT83" s="272"/>
      <c r="AU83" s="272"/>
      <c r="AV83" s="272"/>
      <c r="AW83" s="269"/>
      <c r="AX83" s="270"/>
      <c r="AY83" s="270"/>
      <c r="AZ83" s="270"/>
      <c r="BA83" s="270"/>
      <c r="BB83" s="273"/>
      <c r="BC83" s="272">
        <f>(Y83+Z83+AF83+AK83+AQ83+AW83)*12</f>
        <v>1472163</v>
      </c>
      <c r="BD83" s="272"/>
      <c r="BE83" s="272"/>
      <c r="BF83" s="342"/>
    </row>
    <row r="84" spans="1:61" ht="14.45" customHeight="1" x14ac:dyDescent="0.25">
      <c r="A84" s="25"/>
      <c r="B84" s="280" t="s">
        <v>290</v>
      </c>
      <c r="C84" s="281"/>
      <c r="D84" s="281"/>
      <c r="E84" s="281"/>
      <c r="F84" s="281"/>
      <c r="G84" s="281"/>
      <c r="H84" s="281"/>
      <c r="I84" s="281"/>
      <c r="J84" s="282"/>
      <c r="K84" s="278" t="s">
        <v>294</v>
      </c>
      <c r="L84" s="278"/>
      <c r="M84" s="278"/>
      <c r="N84" s="278"/>
      <c r="O84" s="278"/>
      <c r="P84" s="278"/>
      <c r="Q84" s="278"/>
      <c r="R84" s="278"/>
      <c r="S84" s="279"/>
      <c r="T84" s="341" t="s">
        <v>407</v>
      </c>
      <c r="U84" s="341"/>
      <c r="V84" s="274">
        <v>3</v>
      </c>
      <c r="W84" s="274"/>
      <c r="X84" s="274"/>
      <c r="Y84" s="211">
        <v>24630</v>
      </c>
      <c r="Z84" s="272"/>
      <c r="AA84" s="272"/>
      <c r="AB84" s="272"/>
      <c r="AC84" s="272"/>
      <c r="AD84" s="272"/>
      <c r="AE84" s="272"/>
      <c r="AF84" s="269"/>
      <c r="AG84" s="270"/>
      <c r="AH84" s="270"/>
      <c r="AI84" s="270"/>
      <c r="AJ84" s="273"/>
      <c r="AK84" s="269"/>
      <c r="AL84" s="270"/>
      <c r="AM84" s="270"/>
      <c r="AN84" s="270"/>
      <c r="AO84" s="270"/>
      <c r="AP84" s="273"/>
      <c r="AQ84" s="272">
        <v>5633.57</v>
      </c>
      <c r="AR84" s="272"/>
      <c r="AS84" s="272"/>
      <c r="AT84" s="272"/>
      <c r="AU84" s="272"/>
      <c r="AV84" s="272"/>
      <c r="AW84" s="269"/>
      <c r="AX84" s="270"/>
      <c r="AY84" s="270"/>
      <c r="AZ84" s="270"/>
      <c r="BA84" s="270"/>
      <c r="BB84" s="273"/>
      <c r="BC84" s="272">
        <f t="shared" ref="BC84:BC85" si="10">(Y84+Z84+AF84+AK84+AQ84+AW84)*12</f>
        <v>363162.83999999997</v>
      </c>
      <c r="BD84" s="272"/>
      <c r="BE84" s="272"/>
      <c r="BF84" s="342"/>
    </row>
    <row r="85" spans="1:61" ht="15" customHeight="1" thickBot="1" x14ac:dyDescent="0.3">
      <c r="A85" s="25"/>
      <c r="B85" s="580" t="s">
        <v>290</v>
      </c>
      <c r="C85" s="581"/>
      <c r="D85" s="581"/>
      <c r="E85" s="581"/>
      <c r="F85" s="581"/>
      <c r="G85" s="581"/>
      <c r="H85" s="581"/>
      <c r="I85" s="581"/>
      <c r="J85" s="582"/>
      <c r="K85" s="583" t="s">
        <v>296</v>
      </c>
      <c r="L85" s="583"/>
      <c r="M85" s="583"/>
      <c r="N85" s="583"/>
      <c r="O85" s="583"/>
      <c r="P85" s="583"/>
      <c r="Q85" s="583"/>
      <c r="R85" s="583"/>
      <c r="S85" s="584"/>
      <c r="T85" s="341" t="s">
        <v>408</v>
      </c>
      <c r="U85" s="341"/>
      <c r="V85" s="363">
        <v>2</v>
      </c>
      <c r="W85" s="363"/>
      <c r="X85" s="363"/>
      <c r="Y85" s="214">
        <v>12746</v>
      </c>
      <c r="Z85" s="334"/>
      <c r="AA85" s="334"/>
      <c r="AB85" s="334"/>
      <c r="AC85" s="334"/>
      <c r="AD85" s="334"/>
      <c r="AE85" s="334"/>
      <c r="AF85" s="314"/>
      <c r="AG85" s="315"/>
      <c r="AH85" s="315"/>
      <c r="AI85" s="315"/>
      <c r="AJ85" s="316"/>
      <c r="AK85" s="314"/>
      <c r="AL85" s="315"/>
      <c r="AM85" s="315"/>
      <c r="AN85" s="315"/>
      <c r="AO85" s="315"/>
      <c r="AP85" s="316"/>
      <c r="AQ85" s="334"/>
      <c r="AR85" s="334"/>
      <c r="AS85" s="334"/>
      <c r="AT85" s="334"/>
      <c r="AU85" s="334"/>
      <c r="AV85" s="334"/>
      <c r="AW85" s="314"/>
      <c r="AX85" s="315"/>
      <c r="AY85" s="315"/>
      <c r="AZ85" s="315"/>
      <c r="BA85" s="315"/>
      <c r="BB85" s="316"/>
      <c r="BC85" s="272">
        <f t="shared" si="10"/>
        <v>152952</v>
      </c>
      <c r="BD85" s="272"/>
      <c r="BE85" s="272"/>
      <c r="BF85" s="342"/>
    </row>
    <row r="86" spans="1:61" ht="15" customHeight="1" thickBot="1" x14ac:dyDescent="0.3">
      <c r="A86" s="24"/>
      <c r="B86" s="349" t="s">
        <v>55</v>
      </c>
      <c r="C86" s="350"/>
      <c r="D86" s="350"/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41" t="s">
        <v>413</v>
      </c>
      <c r="U86" s="341"/>
      <c r="V86" s="351">
        <f>V61+V62+V63+V64+V65+V66+V67+V68+V69+V70+V71+V72+V73+V74+V75+V76+V77+V78+V79+V80+V81+V82+V83+V84+V85</f>
        <v>105.2</v>
      </c>
      <c r="W86" s="351"/>
      <c r="X86" s="351"/>
      <c r="Y86" s="213">
        <f>SUM(Y61:Y85)</f>
        <v>1376709.3499999999</v>
      </c>
      <c r="Z86" s="343">
        <f>SUM(Z62:Z85)</f>
        <v>16637.669999999998</v>
      </c>
      <c r="AA86" s="344"/>
      <c r="AB86" s="344"/>
      <c r="AC86" s="344"/>
      <c r="AD86" s="344"/>
      <c r="AE86" s="344"/>
      <c r="AF86" s="343">
        <f>SUM(AF72:AF85)</f>
        <v>31613.656000000003</v>
      </c>
      <c r="AG86" s="344"/>
      <c r="AH86" s="344"/>
      <c r="AI86" s="344"/>
      <c r="AJ86" s="344"/>
      <c r="AK86" s="317">
        <f>AK61+AK62+AK63+AK64+AK65+AK66+AK67+AK68+AK69+AK70+AK71+AK72+AK74+AK73+AK75+AK76+AK77+AK78+AK79+AK80+AK81+AK82+AK83+AK84+AK85</f>
        <v>0</v>
      </c>
      <c r="AL86" s="318"/>
      <c r="AM86" s="318"/>
      <c r="AN86" s="318"/>
      <c r="AO86" s="318"/>
      <c r="AP86" s="319"/>
      <c r="AQ86" s="343">
        <f>SUM(AQ84:AV85)</f>
        <v>5633.57</v>
      </c>
      <c r="AR86" s="344"/>
      <c r="AS86" s="344"/>
      <c r="AT86" s="344"/>
      <c r="AU86" s="344"/>
      <c r="AV86" s="344"/>
      <c r="AW86" s="343">
        <f>SUM(AW61:BB85)</f>
        <v>59500</v>
      </c>
      <c r="AX86" s="344"/>
      <c r="AY86" s="344"/>
      <c r="AZ86" s="344"/>
      <c r="BA86" s="344"/>
      <c r="BB86" s="344"/>
      <c r="BC86" s="345">
        <f>SUM(BC61:BC85)</f>
        <v>17917441.272</v>
      </c>
      <c r="BD86" s="345"/>
      <c r="BE86" s="345"/>
      <c r="BF86" s="346"/>
    </row>
    <row r="87" spans="1:61" ht="15" customHeight="1" thickBot="1" x14ac:dyDescent="0.3">
      <c r="A87" s="24"/>
      <c r="B87" s="357" t="s">
        <v>405</v>
      </c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41" t="s">
        <v>412</v>
      </c>
      <c r="U87" s="341"/>
      <c r="V87" s="362"/>
      <c r="W87" s="362"/>
      <c r="X87" s="362"/>
      <c r="Y87" s="362"/>
      <c r="Z87" s="362"/>
      <c r="AA87" s="362"/>
      <c r="AB87" s="362"/>
      <c r="AC87" s="362"/>
      <c r="AD87" s="362"/>
      <c r="AE87" s="362"/>
      <c r="AF87" s="362"/>
      <c r="AG87" s="362"/>
      <c r="AH87" s="362"/>
      <c r="AI87" s="362"/>
      <c r="AJ87" s="362"/>
      <c r="AK87" s="362"/>
      <c r="AL87" s="362"/>
      <c r="AM87" s="362"/>
      <c r="AN87" s="362"/>
      <c r="AO87" s="362"/>
      <c r="AP87" s="362"/>
      <c r="AQ87" s="362"/>
      <c r="AR87" s="362"/>
      <c r="AS87" s="362"/>
      <c r="AT87" s="362"/>
      <c r="AU87" s="362"/>
      <c r="AV87" s="362"/>
      <c r="AW87" s="362"/>
      <c r="AX87" s="362"/>
      <c r="AY87" s="362"/>
      <c r="AZ87" s="362"/>
      <c r="BA87" s="362"/>
      <c r="BB87" s="362"/>
      <c r="BC87" s="352">
        <f>BC89-BC88-BC86</f>
        <v>9665623.1380000003</v>
      </c>
      <c r="BD87" s="352"/>
      <c r="BE87" s="352"/>
      <c r="BF87" s="353"/>
    </row>
    <row r="88" spans="1:61" ht="24" customHeight="1" thickBot="1" x14ac:dyDescent="0.3">
      <c r="A88" s="24"/>
      <c r="B88" s="357" t="s">
        <v>409</v>
      </c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41" t="s">
        <v>414</v>
      </c>
      <c r="U88" s="341"/>
      <c r="V88" s="362"/>
      <c r="W88" s="362"/>
      <c r="X88" s="362"/>
      <c r="Y88" s="362"/>
      <c r="Z88" s="362"/>
      <c r="AA88" s="362"/>
      <c r="AB88" s="362"/>
      <c r="AC88" s="362"/>
      <c r="AD88" s="362"/>
      <c r="AE88" s="362"/>
      <c r="AF88" s="362"/>
      <c r="AG88" s="362"/>
      <c r="AH88" s="362"/>
      <c r="AI88" s="362"/>
      <c r="AJ88" s="362"/>
      <c r="AK88" s="362"/>
      <c r="AL88" s="362"/>
      <c r="AM88" s="362"/>
      <c r="AN88" s="362"/>
      <c r="AO88" s="362"/>
      <c r="AP88" s="362"/>
      <c r="AQ88" s="362"/>
      <c r="AR88" s="362"/>
      <c r="AS88" s="362"/>
      <c r="AT88" s="362"/>
      <c r="AU88" s="362"/>
      <c r="AV88" s="362"/>
      <c r="AW88" s="362"/>
      <c r="AX88" s="362"/>
      <c r="AY88" s="362"/>
      <c r="AZ88" s="362"/>
      <c r="BA88" s="362"/>
      <c r="BB88" s="362"/>
      <c r="BC88" s="352">
        <v>1659156</v>
      </c>
      <c r="BD88" s="352"/>
      <c r="BE88" s="352"/>
      <c r="BF88" s="353"/>
      <c r="BH88" s="248"/>
      <c r="BI88" s="248"/>
    </row>
    <row r="89" spans="1:61" ht="15.75" thickBot="1" x14ac:dyDescent="0.3">
      <c r="A89" s="24"/>
      <c r="B89" s="359" t="s">
        <v>410</v>
      </c>
      <c r="C89" s="360"/>
      <c r="D89" s="360"/>
      <c r="E89" s="360"/>
      <c r="F89" s="360"/>
      <c r="G89" s="360"/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1" t="s">
        <v>122</v>
      </c>
      <c r="U89" s="361"/>
      <c r="V89" s="460"/>
      <c r="W89" s="460"/>
      <c r="X89" s="460"/>
      <c r="Y89" s="460"/>
      <c r="Z89" s="460"/>
      <c r="AA89" s="460"/>
      <c r="AB89" s="460"/>
      <c r="AC89" s="460"/>
      <c r="AD89" s="460"/>
      <c r="AE89" s="460"/>
      <c r="AF89" s="460"/>
      <c r="AG89" s="460"/>
      <c r="AH89" s="460"/>
      <c r="AI89" s="460"/>
      <c r="AJ89" s="460"/>
      <c r="AK89" s="460"/>
      <c r="AL89" s="460"/>
      <c r="AM89" s="460"/>
      <c r="AN89" s="460"/>
      <c r="AO89" s="460"/>
      <c r="AP89" s="460"/>
      <c r="AQ89" s="460"/>
      <c r="AR89" s="460"/>
      <c r="AS89" s="460"/>
      <c r="AT89" s="460"/>
      <c r="AU89" s="460"/>
      <c r="AV89" s="460"/>
      <c r="AW89" s="460"/>
      <c r="AX89" s="460"/>
      <c r="AY89" s="460"/>
      <c r="AZ89" s="460"/>
      <c r="BA89" s="460"/>
      <c r="BB89" s="460"/>
      <c r="BC89" s="354">
        <f>AC49</f>
        <v>29242220.41</v>
      </c>
      <c r="BD89" s="354"/>
      <c r="BE89" s="354"/>
      <c r="BF89" s="355"/>
    </row>
    <row r="90" spans="1:61" x14ac:dyDescent="0.25">
      <c r="A90" s="24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109"/>
      <c r="BA90" s="109"/>
      <c r="BB90" s="23"/>
      <c r="BC90" s="23"/>
      <c r="BD90" s="23"/>
      <c r="BE90" s="23"/>
      <c r="BF90" s="23"/>
    </row>
    <row r="91" spans="1:61" ht="15" customHeight="1" x14ac:dyDescent="0.25">
      <c r="A91" s="15"/>
      <c r="B91" s="365" t="s">
        <v>465</v>
      </c>
      <c r="C91" s="365"/>
      <c r="D91" s="365"/>
      <c r="E91" s="365"/>
      <c r="F91" s="365"/>
      <c r="G91" s="365"/>
      <c r="H91" s="365"/>
      <c r="I91" s="365"/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</row>
    <row r="92" spans="1:61" ht="15.75" thickBot="1" x14ac:dyDescent="0.3">
      <c r="A92" s="7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233"/>
      <c r="AL92" s="233"/>
      <c r="AM92" s="233"/>
      <c r="AN92" s="233"/>
      <c r="AO92" s="233"/>
      <c r="AP92" s="233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</row>
    <row r="93" spans="1:61" ht="15" customHeight="1" x14ac:dyDescent="0.25">
      <c r="A93" s="109"/>
      <c r="B93" s="286" t="s">
        <v>196</v>
      </c>
      <c r="C93" s="287"/>
      <c r="D93" s="287"/>
      <c r="E93" s="287"/>
      <c r="F93" s="287"/>
      <c r="G93" s="287"/>
      <c r="H93" s="287"/>
      <c r="I93" s="287"/>
      <c r="J93" s="287"/>
      <c r="K93" s="356" t="s">
        <v>195</v>
      </c>
      <c r="L93" s="356"/>
      <c r="M93" s="356"/>
      <c r="N93" s="356"/>
      <c r="O93" s="356"/>
      <c r="P93" s="356"/>
      <c r="Q93" s="356"/>
      <c r="R93" s="356"/>
      <c r="S93" s="356"/>
      <c r="T93" s="260" t="s">
        <v>4</v>
      </c>
      <c r="U93" s="262"/>
      <c r="V93" s="260" t="s">
        <v>107</v>
      </c>
      <c r="W93" s="261"/>
      <c r="X93" s="261"/>
      <c r="Y93" s="356" t="s">
        <v>402</v>
      </c>
      <c r="Z93" s="356"/>
      <c r="AA93" s="356"/>
      <c r="AB93" s="356"/>
      <c r="AC93" s="356"/>
      <c r="AD93" s="356"/>
      <c r="AE93" s="356"/>
      <c r="AF93" s="356"/>
      <c r="AG93" s="356"/>
      <c r="AH93" s="356"/>
      <c r="AI93" s="356"/>
      <c r="AJ93" s="356"/>
      <c r="AK93" s="356"/>
      <c r="AL93" s="356"/>
      <c r="AM93" s="356"/>
      <c r="AN93" s="356"/>
      <c r="AO93" s="356"/>
      <c r="AP93" s="356"/>
      <c r="AQ93" s="356"/>
      <c r="AR93" s="356"/>
      <c r="AS93" s="356"/>
      <c r="AT93" s="356"/>
      <c r="AU93" s="356"/>
      <c r="AV93" s="356"/>
      <c r="AW93" s="356"/>
      <c r="AX93" s="356"/>
      <c r="AY93" s="356"/>
      <c r="AZ93" s="356"/>
      <c r="BA93" s="356"/>
      <c r="BB93" s="356"/>
      <c r="BC93" s="295" t="s">
        <v>174</v>
      </c>
      <c r="BD93" s="296"/>
      <c r="BE93" s="296"/>
      <c r="BF93" s="297"/>
    </row>
    <row r="94" spans="1:61" ht="15" customHeight="1" x14ac:dyDescent="0.25">
      <c r="A94" s="23"/>
      <c r="B94" s="289"/>
      <c r="C94" s="290"/>
      <c r="D94" s="290"/>
      <c r="E94" s="290"/>
      <c r="F94" s="290"/>
      <c r="G94" s="290"/>
      <c r="H94" s="290"/>
      <c r="I94" s="290"/>
      <c r="J94" s="290"/>
      <c r="K94" s="341"/>
      <c r="L94" s="341"/>
      <c r="M94" s="341"/>
      <c r="N94" s="341"/>
      <c r="O94" s="341"/>
      <c r="P94" s="341"/>
      <c r="Q94" s="341"/>
      <c r="R94" s="341"/>
      <c r="S94" s="341"/>
      <c r="T94" s="263"/>
      <c r="U94" s="265"/>
      <c r="V94" s="263"/>
      <c r="W94" s="264"/>
      <c r="X94" s="264"/>
      <c r="Y94" s="311" t="s">
        <v>400</v>
      </c>
      <c r="Z94" s="298" t="s">
        <v>403</v>
      </c>
      <c r="AA94" s="299"/>
      <c r="AB94" s="299"/>
      <c r="AC94" s="299"/>
      <c r="AD94" s="299"/>
      <c r="AE94" s="307"/>
      <c r="AF94" s="274" t="s">
        <v>404</v>
      </c>
      <c r="AG94" s="274"/>
      <c r="AH94" s="274"/>
      <c r="AI94" s="274"/>
      <c r="AJ94" s="274"/>
      <c r="AK94" s="304" t="s">
        <v>418</v>
      </c>
      <c r="AL94" s="305"/>
      <c r="AM94" s="305"/>
      <c r="AN94" s="305"/>
      <c r="AO94" s="305"/>
      <c r="AP94" s="306"/>
      <c r="AQ94" s="274" t="s">
        <v>401</v>
      </c>
      <c r="AR94" s="274"/>
      <c r="AS94" s="274"/>
      <c r="AT94" s="274"/>
      <c r="AU94" s="274"/>
      <c r="AV94" s="274"/>
      <c r="AW94" s="274" t="s">
        <v>411</v>
      </c>
      <c r="AX94" s="274"/>
      <c r="AY94" s="274"/>
      <c r="AZ94" s="274"/>
      <c r="BA94" s="274"/>
      <c r="BB94" s="274"/>
      <c r="BC94" s="298"/>
      <c r="BD94" s="299"/>
      <c r="BE94" s="299"/>
      <c r="BF94" s="300"/>
    </row>
    <row r="95" spans="1:61" ht="15" customHeight="1" x14ac:dyDescent="0.25">
      <c r="A95" s="25"/>
      <c r="B95" s="289"/>
      <c r="C95" s="290"/>
      <c r="D95" s="290"/>
      <c r="E95" s="290"/>
      <c r="F95" s="290"/>
      <c r="G95" s="290"/>
      <c r="H95" s="290"/>
      <c r="I95" s="290"/>
      <c r="J95" s="290"/>
      <c r="K95" s="341"/>
      <c r="L95" s="341"/>
      <c r="M95" s="341"/>
      <c r="N95" s="341"/>
      <c r="O95" s="341"/>
      <c r="P95" s="341"/>
      <c r="Q95" s="341"/>
      <c r="R95" s="341"/>
      <c r="S95" s="341"/>
      <c r="T95" s="263"/>
      <c r="U95" s="265"/>
      <c r="V95" s="263"/>
      <c r="W95" s="264"/>
      <c r="X95" s="264"/>
      <c r="Y95" s="312"/>
      <c r="Z95" s="298"/>
      <c r="AA95" s="299"/>
      <c r="AB95" s="299"/>
      <c r="AC95" s="299"/>
      <c r="AD95" s="299"/>
      <c r="AE95" s="307"/>
      <c r="AF95" s="274"/>
      <c r="AG95" s="274"/>
      <c r="AH95" s="274"/>
      <c r="AI95" s="274"/>
      <c r="AJ95" s="274"/>
      <c r="AK95" s="298"/>
      <c r="AL95" s="299"/>
      <c r="AM95" s="299"/>
      <c r="AN95" s="299"/>
      <c r="AO95" s="299"/>
      <c r="AP95" s="307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98"/>
      <c r="BD95" s="299"/>
      <c r="BE95" s="299"/>
      <c r="BF95" s="300"/>
    </row>
    <row r="96" spans="1:61" ht="42" customHeight="1" x14ac:dyDescent="0.25">
      <c r="A96" s="110"/>
      <c r="B96" s="292"/>
      <c r="C96" s="293"/>
      <c r="D96" s="293"/>
      <c r="E96" s="293"/>
      <c r="F96" s="293"/>
      <c r="G96" s="293"/>
      <c r="H96" s="293"/>
      <c r="I96" s="293"/>
      <c r="J96" s="293"/>
      <c r="K96" s="341"/>
      <c r="L96" s="341"/>
      <c r="M96" s="341"/>
      <c r="N96" s="341"/>
      <c r="O96" s="341"/>
      <c r="P96" s="341"/>
      <c r="Q96" s="341"/>
      <c r="R96" s="341"/>
      <c r="S96" s="341"/>
      <c r="T96" s="266"/>
      <c r="U96" s="268"/>
      <c r="V96" s="266"/>
      <c r="W96" s="267"/>
      <c r="X96" s="267"/>
      <c r="Y96" s="313"/>
      <c r="Z96" s="301"/>
      <c r="AA96" s="302"/>
      <c r="AB96" s="302"/>
      <c r="AC96" s="302"/>
      <c r="AD96" s="302"/>
      <c r="AE96" s="308"/>
      <c r="AF96" s="274"/>
      <c r="AG96" s="274"/>
      <c r="AH96" s="274"/>
      <c r="AI96" s="274"/>
      <c r="AJ96" s="274"/>
      <c r="AK96" s="301"/>
      <c r="AL96" s="302"/>
      <c r="AM96" s="302"/>
      <c r="AN96" s="302"/>
      <c r="AO96" s="302"/>
      <c r="AP96" s="308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301"/>
      <c r="BD96" s="302"/>
      <c r="BE96" s="302"/>
      <c r="BF96" s="303"/>
    </row>
    <row r="97" spans="1:58" x14ac:dyDescent="0.25">
      <c r="A97" s="25"/>
      <c r="B97" s="366">
        <v>1</v>
      </c>
      <c r="C97" s="305"/>
      <c r="D97" s="305"/>
      <c r="E97" s="305"/>
      <c r="F97" s="305"/>
      <c r="G97" s="305"/>
      <c r="H97" s="305"/>
      <c r="I97" s="305"/>
      <c r="J97" s="305"/>
      <c r="K97" s="367">
        <v>2</v>
      </c>
      <c r="L97" s="367"/>
      <c r="M97" s="367"/>
      <c r="N97" s="367"/>
      <c r="O97" s="367"/>
      <c r="P97" s="367"/>
      <c r="Q97" s="367"/>
      <c r="R97" s="367"/>
      <c r="S97" s="304"/>
      <c r="T97" s="274">
        <v>3</v>
      </c>
      <c r="U97" s="274"/>
      <c r="V97" s="274">
        <v>4</v>
      </c>
      <c r="W97" s="275"/>
      <c r="X97" s="275"/>
      <c r="Y97" s="246">
        <v>5</v>
      </c>
      <c r="Z97" s="274">
        <v>6</v>
      </c>
      <c r="AA97" s="274"/>
      <c r="AB97" s="274"/>
      <c r="AC97" s="274"/>
      <c r="AD97" s="274"/>
      <c r="AE97" s="274"/>
      <c r="AF97" s="367">
        <v>7</v>
      </c>
      <c r="AG97" s="367"/>
      <c r="AH97" s="367"/>
      <c r="AI97" s="367"/>
      <c r="AJ97" s="367"/>
      <c r="AK97" s="283">
        <v>8</v>
      </c>
      <c r="AL97" s="284"/>
      <c r="AM97" s="284"/>
      <c r="AN97" s="284"/>
      <c r="AO97" s="284"/>
      <c r="AP97" s="285"/>
      <c r="AQ97" s="367">
        <v>9</v>
      </c>
      <c r="AR97" s="367"/>
      <c r="AS97" s="367"/>
      <c r="AT97" s="367"/>
      <c r="AU97" s="367"/>
      <c r="AV97" s="367"/>
      <c r="AW97" s="367">
        <v>10</v>
      </c>
      <c r="AX97" s="367"/>
      <c r="AY97" s="367"/>
      <c r="AZ97" s="367"/>
      <c r="BA97" s="367"/>
      <c r="BB97" s="367"/>
      <c r="BC97" s="304">
        <v>11</v>
      </c>
      <c r="BD97" s="305"/>
      <c r="BE97" s="305"/>
      <c r="BF97" s="364"/>
    </row>
    <row r="98" spans="1:58" ht="15" customHeight="1" x14ac:dyDescent="0.25">
      <c r="A98" s="25"/>
      <c r="B98" s="347" t="s">
        <v>275</v>
      </c>
      <c r="C98" s="348"/>
      <c r="D98" s="348"/>
      <c r="E98" s="348"/>
      <c r="F98" s="348"/>
      <c r="G98" s="348"/>
      <c r="H98" s="348"/>
      <c r="I98" s="348"/>
      <c r="J98" s="348"/>
      <c r="K98" s="278" t="s">
        <v>252</v>
      </c>
      <c r="L98" s="278"/>
      <c r="M98" s="278"/>
      <c r="N98" s="278"/>
      <c r="O98" s="278"/>
      <c r="P98" s="278"/>
      <c r="Q98" s="278"/>
      <c r="R98" s="278"/>
      <c r="S98" s="279"/>
      <c r="T98" s="341" t="s">
        <v>20</v>
      </c>
      <c r="U98" s="341"/>
      <c r="V98" s="274">
        <v>1</v>
      </c>
      <c r="W98" s="275"/>
      <c r="X98" s="275"/>
      <c r="Y98" s="254">
        <v>30258.6</v>
      </c>
      <c r="Z98" s="272">
        <v>3025.86</v>
      </c>
      <c r="AA98" s="272"/>
      <c r="AB98" s="272"/>
      <c r="AC98" s="272"/>
      <c r="AD98" s="272"/>
      <c r="AE98" s="272"/>
      <c r="AF98" s="272"/>
      <c r="AG98" s="272"/>
      <c r="AH98" s="272"/>
      <c r="AI98" s="272"/>
      <c r="AJ98" s="272"/>
      <c r="AK98" s="269"/>
      <c r="AL98" s="270"/>
      <c r="AM98" s="270"/>
      <c r="AN98" s="270"/>
      <c r="AO98" s="270"/>
      <c r="AP98" s="273"/>
      <c r="AQ98" s="272"/>
      <c r="AR98" s="272"/>
      <c r="AS98" s="272"/>
      <c r="AT98" s="272"/>
      <c r="AU98" s="272"/>
      <c r="AV98" s="272"/>
      <c r="AW98" s="272"/>
      <c r="AX98" s="272"/>
      <c r="AY98" s="272"/>
      <c r="AZ98" s="272"/>
      <c r="BA98" s="272"/>
      <c r="BB98" s="272"/>
      <c r="BC98" s="272">
        <f t="shared" ref="BC98:BC101" si="11">(Y98+Z98+AF98+AQ98+AW98)*12</f>
        <v>399413.52</v>
      </c>
      <c r="BD98" s="272"/>
      <c r="BE98" s="272"/>
      <c r="BF98" s="342"/>
    </row>
    <row r="99" spans="1:58" ht="15" customHeight="1" x14ac:dyDescent="0.25">
      <c r="A99" s="25"/>
      <c r="B99" s="347" t="s">
        <v>275</v>
      </c>
      <c r="C99" s="348"/>
      <c r="D99" s="348"/>
      <c r="E99" s="348"/>
      <c r="F99" s="348"/>
      <c r="G99" s="348"/>
      <c r="H99" s="348"/>
      <c r="I99" s="348"/>
      <c r="J99" s="348"/>
      <c r="K99" s="278" t="s">
        <v>276</v>
      </c>
      <c r="L99" s="278"/>
      <c r="M99" s="278"/>
      <c r="N99" s="278"/>
      <c r="O99" s="278"/>
      <c r="P99" s="278"/>
      <c r="Q99" s="278"/>
      <c r="R99" s="278"/>
      <c r="S99" s="279"/>
      <c r="T99" s="341" t="s">
        <v>21</v>
      </c>
      <c r="U99" s="341"/>
      <c r="V99" s="274">
        <v>4</v>
      </c>
      <c r="W99" s="275"/>
      <c r="X99" s="275"/>
      <c r="Y99" s="254">
        <v>65637</v>
      </c>
      <c r="Z99" s="272">
        <v>2187.9</v>
      </c>
      <c r="AA99" s="272"/>
      <c r="AB99" s="272"/>
      <c r="AC99" s="272"/>
      <c r="AD99" s="272"/>
      <c r="AE99" s="272"/>
      <c r="AF99" s="269"/>
      <c r="AG99" s="270"/>
      <c r="AH99" s="270"/>
      <c r="AI99" s="270"/>
      <c r="AJ99" s="273"/>
      <c r="AK99" s="269"/>
      <c r="AL99" s="270"/>
      <c r="AM99" s="270"/>
      <c r="AN99" s="270"/>
      <c r="AO99" s="270"/>
      <c r="AP99" s="273"/>
      <c r="AQ99" s="272"/>
      <c r="AR99" s="272"/>
      <c r="AS99" s="272"/>
      <c r="AT99" s="272"/>
      <c r="AU99" s="272"/>
      <c r="AV99" s="272"/>
      <c r="AW99" s="272"/>
      <c r="AX99" s="272"/>
      <c r="AY99" s="272"/>
      <c r="AZ99" s="272"/>
      <c r="BA99" s="272"/>
      <c r="BB99" s="272"/>
      <c r="BC99" s="272">
        <f t="shared" si="11"/>
        <v>813898.79999999993</v>
      </c>
      <c r="BD99" s="272"/>
      <c r="BE99" s="272"/>
      <c r="BF99" s="342"/>
    </row>
    <row r="100" spans="1:58" ht="15" customHeight="1" x14ac:dyDescent="0.25">
      <c r="A100" s="25"/>
      <c r="B100" s="347" t="s">
        <v>275</v>
      </c>
      <c r="C100" s="348"/>
      <c r="D100" s="348"/>
      <c r="E100" s="348"/>
      <c r="F100" s="348"/>
      <c r="G100" s="348"/>
      <c r="H100" s="348"/>
      <c r="I100" s="348"/>
      <c r="J100" s="348"/>
      <c r="K100" s="278" t="s">
        <v>417</v>
      </c>
      <c r="L100" s="278"/>
      <c r="M100" s="278"/>
      <c r="N100" s="278"/>
      <c r="O100" s="278"/>
      <c r="P100" s="278"/>
      <c r="Q100" s="278"/>
      <c r="R100" s="278"/>
      <c r="S100" s="279"/>
      <c r="T100" s="341" t="s">
        <v>22</v>
      </c>
      <c r="U100" s="341"/>
      <c r="V100" s="283">
        <v>1</v>
      </c>
      <c r="W100" s="284"/>
      <c r="X100" s="285"/>
      <c r="Y100" s="254">
        <v>21879</v>
      </c>
      <c r="Z100" s="269"/>
      <c r="AA100" s="270"/>
      <c r="AB100" s="270"/>
      <c r="AC100" s="270"/>
      <c r="AD100" s="270"/>
      <c r="AE100" s="273"/>
      <c r="AF100" s="269"/>
      <c r="AG100" s="270"/>
      <c r="AH100" s="270"/>
      <c r="AI100" s="270"/>
      <c r="AJ100" s="273"/>
      <c r="AK100" s="269"/>
      <c r="AL100" s="270"/>
      <c r="AM100" s="270"/>
      <c r="AN100" s="270"/>
      <c r="AO100" s="270"/>
      <c r="AP100" s="273"/>
      <c r="AQ100" s="269"/>
      <c r="AR100" s="270"/>
      <c r="AS100" s="270"/>
      <c r="AT100" s="270"/>
      <c r="AU100" s="270"/>
      <c r="AV100" s="273"/>
      <c r="AW100" s="269"/>
      <c r="AX100" s="270"/>
      <c r="AY100" s="270"/>
      <c r="AZ100" s="270"/>
      <c r="BA100" s="270"/>
      <c r="BB100" s="273"/>
      <c r="BC100" s="272">
        <f t="shared" si="11"/>
        <v>262548</v>
      </c>
      <c r="BD100" s="272"/>
      <c r="BE100" s="272"/>
      <c r="BF100" s="342"/>
    </row>
    <row r="101" spans="1:58" ht="15" customHeight="1" x14ac:dyDescent="0.25">
      <c r="A101" s="25"/>
      <c r="B101" s="347" t="s">
        <v>275</v>
      </c>
      <c r="C101" s="348"/>
      <c r="D101" s="348"/>
      <c r="E101" s="348"/>
      <c r="F101" s="348"/>
      <c r="G101" s="348"/>
      <c r="H101" s="348"/>
      <c r="I101" s="348"/>
      <c r="J101" s="348"/>
      <c r="K101" s="278" t="s">
        <v>277</v>
      </c>
      <c r="L101" s="278"/>
      <c r="M101" s="278"/>
      <c r="N101" s="278"/>
      <c r="O101" s="278"/>
      <c r="P101" s="278"/>
      <c r="Q101" s="278"/>
      <c r="R101" s="278"/>
      <c r="S101" s="279"/>
      <c r="T101" s="341" t="s">
        <v>257</v>
      </c>
      <c r="U101" s="341"/>
      <c r="V101" s="274">
        <v>1</v>
      </c>
      <c r="W101" s="275"/>
      <c r="X101" s="275"/>
      <c r="Y101" s="254">
        <v>21879</v>
      </c>
      <c r="Z101" s="272"/>
      <c r="AA101" s="272"/>
      <c r="AB101" s="272"/>
      <c r="AC101" s="272"/>
      <c r="AD101" s="272"/>
      <c r="AE101" s="272"/>
      <c r="AF101" s="269"/>
      <c r="AG101" s="270"/>
      <c r="AH101" s="270"/>
      <c r="AI101" s="270"/>
      <c r="AJ101" s="273"/>
      <c r="AK101" s="269"/>
      <c r="AL101" s="270"/>
      <c r="AM101" s="270"/>
      <c r="AN101" s="270"/>
      <c r="AO101" s="270"/>
      <c r="AP101" s="273"/>
      <c r="AQ101" s="272"/>
      <c r="AR101" s="272"/>
      <c r="AS101" s="272"/>
      <c r="AT101" s="272"/>
      <c r="AU101" s="272"/>
      <c r="AV101" s="272"/>
      <c r="AW101" s="272">
        <v>5000</v>
      </c>
      <c r="AX101" s="272"/>
      <c r="AY101" s="272"/>
      <c r="AZ101" s="272"/>
      <c r="BA101" s="272"/>
      <c r="BB101" s="272"/>
      <c r="BC101" s="272">
        <f t="shared" si="11"/>
        <v>322548</v>
      </c>
      <c r="BD101" s="272"/>
      <c r="BE101" s="272"/>
      <c r="BF101" s="342"/>
    </row>
    <row r="102" spans="1:58" ht="15" customHeight="1" x14ac:dyDescent="0.25">
      <c r="A102" s="25"/>
      <c r="B102" s="347" t="s">
        <v>275</v>
      </c>
      <c r="C102" s="348"/>
      <c r="D102" s="348"/>
      <c r="E102" s="348"/>
      <c r="F102" s="348"/>
      <c r="G102" s="348"/>
      <c r="H102" s="348"/>
      <c r="I102" s="348"/>
      <c r="J102" s="348"/>
      <c r="K102" s="278" t="s">
        <v>253</v>
      </c>
      <c r="L102" s="278"/>
      <c r="M102" s="278"/>
      <c r="N102" s="278"/>
      <c r="O102" s="278"/>
      <c r="P102" s="278"/>
      <c r="Q102" s="278"/>
      <c r="R102" s="278"/>
      <c r="S102" s="279"/>
      <c r="T102" s="341" t="s">
        <v>258</v>
      </c>
      <c r="U102" s="341"/>
      <c r="V102" s="274">
        <v>1</v>
      </c>
      <c r="W102" s="275"/>
      <c r="X102" s="275"/>
      <c r="Y102" s="254">
        <v>20827</v>
      </c>
      <c r="Z102" s="272"/>
      <c r="AA102" s="272"/>
      <c r="AB102" s="272"/>
      <c r="AC102" s="272"/>
      <c r="AD102" s="272"/>
      <c r="AE102" s="272"/>
      <c r="AF102" s="269"/>
      <c r="AG102" s="270"/>
      <c r="AH102" s="270"/>
      <c r="AI102" s="270"/>
      <c r="AJ102" s="273"/>
      <c r="AK102" s="269"/>
      <c r="AL102" s="270"/>
      <c r="AM102" s="270"/>
      <c r="AN102" s="270"/>
      <c r="AO102" s="270"/>
      <c r="AP102" s="273"/>
      <c r="AQ102" s="272"/>
      <c r="AR102" s="272"/>
      <c r="AS102" s="272"/>
      <c r="AT102" s="272"/>
      <c r="AU102" s="272"/>
      <c r="AV102" s="272"/>
      <c r="AW102" s="272">
        <v>15000</v>
      </c>
      <c r="AX102" s="272"/>
      <c r="AY102" s="272"/>
      <c r="AZ102" s="272"/>
      <c r="BA102" s="272"/>
      <c r="BB102" s="272"/>
      <c r="BC102" s="272">
        <f>(Y102+Z102+AF102+AK102+AQ102+AW102)*12</f>
        <v>429924</v>
      </c>
      <c r="BD102" s="272"/>
      <c r="BE102" s="272"/>
      <c r="BF102" s="342"/>
    </row>
    <row r="103" spans="1:58" ht="15" customHeight="1" x14ac:dyDescent="0.25">
      <c r="A103" s="25"/>
      <c r="B103" s="347" t="s">
        <v>275</v>
      </c>
      <c r="C103" s="348"/>
      <c r="D103" s="348"/>
      <c r="E103" s="348"/>
      <c r="F103" s="348"/>
      <c r="G103" s="348"/>
      <c r="H103" s="348"/>
      <c r="I103" s="348"/>
      <c r="J103" s="348"/>
      <c r="K103" s="278" t="s">
        <v>279</v>
      </c>
      <c r="L103" s="278"/>
      <c r="M103" s="278"/>
      <c r="N103" s="278"/>
      <c r="O103" s="278"/>
      <c r="P103" s="278"/>
      <c r="Q103" s="278"/>
      <c r="R103" s="278"/>
      <c r="S103" s="279"/>
      <c r="T103" s="341" t="s">
        <v>259</v>
      </c>
      <c r="U103" s="341"/>
      <c r="V103" s="274">
        <v>1</v>
      </c>
      <c r="W103" s="275"/>
      <c r="X103" s="275"/>
      <c r="Y103" s="254">
        <v>10506</v>
      </c>
      <c r="Z103" s="272"/>
      <c r="AA103" s="272"/>
      <c r="AB103" s="272"/>
      <c r="AC103" s="272"/>
      <c r="AD103" s="272"/>
      <c r="AE103" s="272"/>
      <c r="AF103" s="269"/>
      <c r="AG103" s="270"/>
      <c r="AH103" s="270"/>
      <c r="AI103" s="270"/>
      <c r="AJ103" s="273"/>
      <c r="AK103" s="269"/>
      <c r="AL103" s="270"/>
      <c r="AM103" s="270"/>
      <c r="AN103" s="270"/>
      <c r="AO103" s="270"/>
      <c r="AP103" s="273"/>
      <c r="AQ103" s="272"/>
      <c r="AR103" s="272"/>
      <c r="AS103" s="272"/>
      <c r="AT103" s="272"/>
      <c r="AU103" s="272"/>
      <c r="AV103" s="272"/>
      <c r="AW103" s="272"/>
      <c r="AX103" s="272"/>
      <c r="AY103" s="272"/>
      <c r="AZ103" s="272"/>
      <c r="BA103" s="272"/>
      <c r="BB103" s="272"/>
      <c r="BC103" s="272">
        <f t="shared" ref="BC103:BC108" si="12">(Y103+Z103+AF103+AK103+AQ103+AW103)*12</f>
        <v>126072</v>
      </c>
      <c r="BD103" s="272"/>
      <c r="BE103" s="272"/>
      <c r="BF103" s="342"/>
    </row>
    <row r="104" spans="1:58" ht="15" customHeight="1" x14ac:dyDescent="0.25">
      <c r="A104" s="25"/>
      <c r="B104" s="347" t="s">
        <v>275</v>
      </c>
      <c r="C104" s="348"/>
      <c r="D104" s="348"/>
      <c r="E104" s="348"/>
      <c r="F104" s="348"/>
      <c r="G104" s="348"/>
      <c r="H104" s="348"/>
      <c r="I104" s="348"/>
      <c r="J104" s="348"/>
      <c r="K104" s="278" t="s">
        <v>399</v>
      </c>
      <c r="L104" s="278"/>
      <c r="M104" s="278"/>
      <c r="N104" s="278"/>
      <c r="O104" s="278"/>
      <c r="P104" s="278"/>
      <c r="Q104" s="278"/>
      <c r="R104" s="278"/>
      <c r="S104" s="279"/>
      <c r="T104" s="341" t="s">
        <v>260</v>
      </c>
      <c r="U104" s="341"/>
      <c r="V104" s="274">
        <v>1</v>
      </c>
      <c r="W104" s="275"/>
      <c r="X104" s="275"/>
      <c r="Y104" s="254">
        <v>9358</v>
      </c>
      <c r="Z104" s="272"/>
      <c r="AA104" s="272"/>
      <c r="AB104" s="272"/>
      <c r="AC104" s="272"/>
      <c r="AD104" s="272"/>
      <c r="AE104" s="272"/>
      <c r="AF104" s="269"/>
      <c r="AG104" s="270"/>
      <c r="AH104" s="270"/>
      <c r="AI104" s="270"/>
      <c r="AJ104" s="273"/>
      <c r="AK104" s="269"/>
      <c r="AL104" s="270"/>
      <c r="AM104" s="270"/>
      <c r="AN104" s="270"/>
      <c r="AO104" s="270"/>
      <c r="AP104" s="273"/>
      <c r="AQ104" s="272"/>
      <c r="AR104" s="272"/>
      <c r="AS104" s="272"/>
      <c r="AT104" s="272"/>
      <c r="AU104" s="272"/>
      <c r="AV104" s="272"/>
      <c r="AW104" s="272"/>
      <c r="AX104" s="272"/>
      <c r="AY104" s="272"/>
      <c r="AZ104" s="272"/>
      <c r="BA104" s="272"/>
      <c r="BB104" s="272"/>
      <c r="BC104" s="272">
        <f t="shared" si="12"/>
        <v>112296</v>
      </c>
      <c r="BD104" s="272"/>
      <c r="BE104" s="272"/>
      <c r="BF104" s="342"/>
    </row>
    <row r="105" spans="1:58" ht="15" customHeight="1" x14ac:dyDescent="0.25">
      <c r="A105" s="25"/>
      <c r="B105" s="347" t="s">
        <v>278</v>
      </c>
      <c r="C105" s="348"/>
      <c r="D105" s="348"/>
      <c r="E105" s="348"/>
      <c r="F105" s="348"/>
      <c r="G105" s="348"/>
      <c r="H105" s="348"/>
      <c r="I105" s="348"/>
      <c r="J105" s="348"/>
      <c r="K105" s="278" t="s">
        <v>280</v>
      </c>
      <c r="L105" s="278"/>
      <c r="M105" s="278"/>
      <c r="N105" s="278"/>
      <c r="O105" s="278"/>
      <c r="P105" s="278"/>
      <c r="Q105" s="278"/>
      <c r="R105" s="278"/>
      <c r="S105" s="279"/>
      <c r="T105" s="341" t="s">
        <v>261</v>
      </c>
      <c r="U105" s="341"/>
      <c r="V105" s="274">
        <v>1</v>
      </c>
      <c r="W105" s="275"/>
      <c r="X105" s="275"/>
      <c r="Y105" s="254">
        <v>8210</v>
      </c>
      <c r="Z105" s="272"/>
      <c r="AA105" s="272"/>
      <c r="AB105" s="272"/>
      <c r="AC105" s="272"/>
      <c r="AD105" s="272"/>
      <c r="AE105" s="272"/>
      <c r="AF105" s="269"/>
      <c r="AG105" s="270"/>
      <c r="AH105" s="270"/>
      <c r="AI105" s="270"/>
      <c r="AJ105" s="273"/>
      <c r="AK105" s="269"/>
      <c r="AL105" s="270"/>
      <c r="AM105" s="270"/>
      <c r="AN105" s="270"/>
      <c r="AO105" s="270"/>
      <c r="AP105" s="273"/>
      <c r="AQ105" s="272"/>
      <c r="AR105" s="272"/>
      <c r="AS105" s="272"/>
      <c r="AT105" s="272"/>
      <c r="AU105" s="272"/>
      <c r="AV105" s="272"/>
      <c r="AW105" s="272"/>
      <c r="AX105" s="272"/>
      <c r="AY105" s="272"/>
      <c r="AZ105" s="272"/>
      <c r="BA105" s="272"/>
      <c r="BB105" s="272"/>
      <c r="BC105" s="272">
        <f t="shared" si="12"/>
        <v>98520</v>
      </c>
      <c r="BD105" s="272"/>
      <c r="BE105" s="272"/>
      <c r="BF105" s="342"/>
    </row>
    <row r="106" spans="1:58" ht="15" customHeight="1" x14ac:dyDescent="0.25">
      <c r="A106" s="25"/>
      <c r="B106" s="347" t="s">
        <v>278</v>
      </c>
      <c r="C106" s="348"/>
      <c r="D106" s="348"/>
      <c r="E106" s="348"/>
      <c r="F106" s="348"/>
      <c r="G106" s="348"/>
      <c r="H106" s="348"/>
      <c r="I106" s="348"/>
      <c r="J106" s="348"/>
      <c r="K106" s="278" t="s">
        <v>281</v>
      </c>
      <c r="L106" s="278"/>
      <c r="M106" s="278"/>
      <c r="N106" s="278"/>
      <c r="O106" s="278"/>
      <c r="P106" s="278"/>
      <c r="Q106" s="278"/>
      <c r="R106" s="278"/>
      <c r="S106" s="279"/>
      <c r="T106" s="341" t="s">
        <v>262</v>
      </c>
      <c r="U106" s="341"/>
      <c r="V106" s="274">
        <v>1</v>
      </c>
      <c r="W106" s="275"/>
      <c r="X106" s="275"/>
      <c r="Y106" s="254">
        <v>10047</v>
      </c>
      <c r="Z106" s="272"/>
      <c r="AA106" s="272"/>
      <c r="AB106" s="272"/>
      <c r="AC106" s="272"/>
      <c r="AD106" s="272"/>
      <c r="AE106" s="272"/>
      <c r="AF106" s="269"/>
      <c r="AG106" s="270"/>
      <c r="AH106" s="270"/>
      <c r="AI106" s="270"/>
      <c r="AJ106" s="273"/>
      <c r="AK106" s="269"/>
      <c r="AL106" s="270"/>
      <c r="AM106" s="270"/>
      <c r="AN106" s="270"/>
      <c r="AO106" s="270"/>
      <c r="AP106" s="273"/>
      <c r="AQ106" s="272"/>
      <c r="AR106" s="272"/>
      <c r="AS106" s="272"/>
      <c r="AT106" s="272"/>
      <c r="AU106" s="272"/>
      <c r="AV106" s="272"/>
      <c r="AW106" s="272">
        <v>18000</v>
      </c>
      <c r="AX106" s="272"/>
      <c r="AY106" s="272"/>
      <c r="AZ106" s="272"/>
      <c r="BA106" s="272"/>
      <c r="BB106" s="272"/>
      <c r="BC106" s="272">
        <f t="shared" si="12"/>
        <v>336564</v>
      </c>
      <c r="BD106" s="272"/>
      <c r="BE106" s="272"/>
      <c r="BF106" s="342"/>
    </row>
    <row r="107" spans="1:58" ht="15" customHeight="1" x14ac:dyDescent="0.25">
      <c r="A107" s="25"/>
      <c r="B107" s="347" t="s">
        <v>278</v>
      </c>
      <c r="C107" s="348"/>
      <c r="D107" s="348"/>
      <c r="E107" s="348"/>
      <c r="F107" s="348"/>
      <c r="G107" s="348"/>
      <c r="H107" s="348"/>
      <c r="I107" s="348"/>
      <c r="J107" s="348"/>
      <c r="K107" s="278" t="s">
        <v>282</v>
      </c>
      <c r="L107" s="278"/>
      <c r="M107" s="278"/>
      <c r="N107" s="278"/>
      <c r="O107" s="278"/>
      <c r="P107" s="278"/>
      <c r="Q107" s="278"/>
      <c r="R107" s="278"/>
      <c r="S107" s="279"/>
      <c r="T107" s="341" t="s">
        <v>263</v>
      </c>
      <c r="U107" s="341"/>
      <c r="V107" s="274">
        <v>1</v>
      </c>
      <c r="W107" s="275"/>
      <c r="X107" s="275"/>
      <c r="Y107" s="254">
        <v>9128</v>
      </c>
      <c r="Z107" s="272"/>
      <c r="AA107" s="272"/>
      <c r="AB107" s="272"/>
      <c r="AC107" s="272"/>
      <c r="AD107" s="272"/>
      <c r="AE107" s="272"/>
      <c r="AF107" s="269"/>
      <c r="AG107" s="270"/>
      <c r="AH107" s="270"/>
      <c r="AI107" s="270"/>
      <c r="AJ107" s="273"/>
      <c r="AK107" s="269"/>
      <c r="AL107" s="270"/>
      <c r="AM107" s="270"/>
      <c r="AN107" s="270"/>
      <c r="AO107" s="270"/>
      <c r="AP107" s="273"/>
      <c r="AQ107" s="272"/>
      <c r="AR107" s="272"/>
      <c r="AS107" s="272"/>
      <c r="AT107" s="272"/>
      <c r="AU107" s="272"/>
      <c r="AV107" s="272"/>
      <c r="AW107" s="272"/>
      <c r="AX107" s="272"/>
      <c r="AY107" s="272"/>
      <c r="AZ107" s="272"/>
      <c r="BA107" s="272"/>
      <c r="BB107" s="272"/>
      <c r="BC107" s="272">
        <f t="shared" si="12"/>
        <v>109536</v>
      </c>
      <c r="BD107" s="272"/>
      <c r="BE107" s="272"/>
      <c r="BF107" s="342"/>
    </row>
    <row r="108" spans="1:58" ht="15" customHeight="1" x14ac:dyDescent="0.25">
      <c r="A108" s="25"/>
      <c r="B108" s="347" t="s">
        <v>278</v>
      </c>
      <c r="C108" s="348"/>
      <c r="D108" s="348"/>
      <c r="E108" s="348"/>
      <c r="F108" s="348"/>
      <c r="G108" s="348"/>
      <c r="H108" s="348"/>
      <c r="I108" s="348"/>
      <c r="J108" s="348"/>
      <c r="K108" s="279" t="s">
        <v>398</v>
      </c>
      <c r="L108" s="339"/>
      <c r="M108" s="339"/>
      <c r="N108" s="339"/>
      <c r="O108" s="339"/>
      <c r="P108" s="339"/>
      <c r="Q108" s="339"/>
      <c r="R108" s="339"/>
      <c r="S108" s="340"/>
      <c r="T108" s="341" t="s">
        <v>264</v>
      </c>
      <c r="U108" s="341"/>
      <c r="V108" s="274"/>
      <c r="W108" s="275"/>
      <c r="X108" s="275"/>
      <c r="Y108" s="254"/>
      <c r="Z108" s="272"/>
      <c r="AA108" s="272"/>
      <c r="AB108" s="272"/>
      <c r="AC108" s="272"/>
      <c r="AD108" s="272"/>
      <c r="AE108" s="272"/>
      <c r="AF108" s="269"/>
      <c r="AG108" s="270"/>
      <c r="AH108" s="270"/>
      <c r="AI108" s="270"/>
      <c r="AJ108" s="273"/>
      <c r="AK108" s="269"/>
      <c r="AL108" s="270"/>
      <c r="AM108" s="270"/>
      <c r="AN108" s="270"/>
      <c r="AO108" s="270"/>
      <c r="AP108" s="273"/>
      <c r="AQ108" s="272"/>
      <c r="AR108" s="272"/>
      <c r="AS108" s="272"/>
      <c r="AT108" s="272"/>
      <c r="AU108" s="272"/>
      <c r="AV108" s="272"/>
      <c r="AW108" s="272"/>
      <c r="AX108" s="272"/>
      <c r="AY108" s="272"/>
      <c r="AZ108" s="272"/>
      <c r="BA108" s="272"/>
      <c r="BB108" s="272"/>
      <c r="BC108" s="272">
        <f t="shared" si="12"/>
        <v>0</v>
      </c>
      <c r="BD108" s="272"/>
      <c r="BE108" s="272"/>
      <c r="BF108" s="342"/>
    </row>
    <row r="109" spans="1:58" ht="15" customHeight="1" x14ac:dyDescent="0.25">
      <c r="A109" s="25"/>
      <c r="B109" s="280" t="s">
        <v>284</v>
      </c>
      <c r="C109" s="281"/>
      <c r="D109" s="281"/>
      <c r="E109" s="281"/>
      <c r="F109" s="281"/>
      <c r="G109" s="281"/>
      <c r="H109" s="281"/>
      <c r="I109" s="281"/>
      <c r="J109" s="282"/>
      <c r="K109" s="278" t="s">
        <v>419</v>
      </c>
      <c r="L109" s="278"/>
      <c r="M109" s="278"/>
      <c r="N109" s="278"/>
      <c r="O109" s="278"/>
      <c r="P109" s="278"/>
      <c r="Q109" s="278"/>
      <c r="R109" s="278"/>
      <c r="S109" s="279"/>
      <c r="T109" s="341" t="s">
        <v>265</v>
      </c>
      <c r="U109" s="341"/>
      <c r="V109" s="274">
        <v>0.5</v>
      </c>
      <c r="W109" s="274"/>
      <c r="X109" s="274"/>
      <c r="Y109" s="254">
        <v>11233</v>
      </c>
      <c r="Z109" s="272"/>
      <c r="AA109" s="272"/>
      <c r="AB109" s="272"/>
      <c r="AC109" s="272"/>
      <c r="AD109" s="272"/>
      <c r="AE109" s="272"/>
      <c r="AF109" s="269"/>
      <c r="AG109" s="270"/>
      <c r="AH109" s="270"/>
      <c r="AI109" s="270"/>
      <c r="AJ109" s="273"/>
      <c r="AK109" s="269"/>
      <c r="AL109" s="270"/>
      <c r="AM109" s="270"/>
      <c r="AN109" s="270"/>
      <c r="AO109" s="270"/>
      <c r="AP109" s="273"/>
      <c r="AQ109" s="272"/>
      <c r="AR109" s="272"/>
      <c r="AS109" s="272"/>
      <c r="AT109" s="272"/>
      <c r="AU109" s="272"/>
      <c r="AV109" s="272"/>
      <c r="AW109" s="272"/>
      <c r="AX109" s="272"/>
      <c r="AY109" s="272"/>
      <c r="AZ109" s="272"/>
      <c r="BA109" s="272"/>
      <c r="BB109" s="272"/>
      <c r="BC109" s="272">
        <f t="shared" ref="BC109" si="13">(Y109+Z109+AF109+AQ109+AW109)*12</f>
        <v>134796</v>
      </c>
      <c r="BD109" s="272"/>
      <c r="BE109" s="272"/>
      <c r="BF109" s="342"/>
    </row>
    <row r="110" spans="1:58" ht="15" customHeight="1" x14ac:dyDescent="0.25">
      <c r="A110" s="25"/>
      <c r="B110" s="280" t="s">
        <v>284</v>
      </c>
      <c r="C110" s="281"/>
      <c r="D110" s="281"/>
      <c r="E110" s="281"/>
      <c r="F110" s="281"/>
      <c r="G110" s="281"/>
      <c r="H110" s="281"/>
      <c r="I110" s="281"/>
      <c r="J110" s="282"/>
      <c r="K110" s="278" t="s">
        <v>283</v>
      </c>
      <c r="L110" s="278"/>
      <c r="M110" s="278"/>
      <c r="N110" s="278"/>
      <c r="O110" s="278"/>
      <c r="P110" s="278"/>
      <c r="Q110" s="278"/>
      <c r="R110" s="278"/>
      <c r="S110" s="279"/>
      <c r="T110" s="341" t="s">
        <v>266</v>
      </c>
      <c r="U110" s="341"/>
      <c r="V110" s="274">
        <v>50.89</v>
      </c>
      <c r="W110" s="275"/>
      <c r="X110" s="275"/>
      <c r="Y110" s="254">
        <v>780454.22</v>
      </c>
      <c r="Z110" s="272">
        <v>12974.21</v>
      </c>
      <c r="AA110" s="272"/>
      <c r="AB110" s="272"/>
      <c r="AC110" s="272"/>
      <c r="AD110" s="272"/>
      <c r="AE110" s="272"/>
      <c r="AF110" s="269"/>
      <c r="AG110" s="270"/>
      <c r="AH110" s="270"/>
      <c r="AI110" s="270"/>
      <c r="AJ110" s="273"/>
      <c r="AK110" s="269"/>
      <c r="AL110" s="270"/>
      <c r="AM110" s="270"/>
      <c r="AN110" s="270"/>
      <c r="AO110" s="270"/>
      <c r="AP110" s="273"/>
      <c r="AQ110" s="272"/>
      <c r="AR110" s="272"/>
      <c r="AS110" s="272"/>
      <c r="AT110" s="272"/>
      <c r="AU110" s="272"/>
      <c r="AV110" s="272"/>
      <c r="AW110" s="272"/>
      <c r="AX110" s="272"/>
      <c r="AY110" s="272"/>
      <c r="AZ110" s="272"/>
      <c r="BA110" s="272"/>
      <c r="BB110" s="272"/>
      <c r="BC110" s="272">
        <f t="shared" ref="BC110" si="14">(Y110+Z110+AF110+AK110+AQ110+AW110)*12</f>
        <v>9521141.1600000001</v>
      </c>
      <c r="BD110" s="272"/>
      <c r="BE110" s="272"/>
      <c r="BF110" s="342"/>
    </row>
    <row r="111" spans="1:58" ht="23.25" customHeight="1" x14ac:dyDescent="0.25">
      <c r="A111" s="25"/>
      <c r="B111" s="280" t="s">
        <v>284</v>
      </c>
      <c r="C111" s="281"/>
      <c r="D111" s="281"/>
      <c r="E111" s="281"/>
      <c r="F111" s="281"/>
      <c r="G111" s="281"/>
      <c r="H111" s="281"/>
      <c r="I111" s="281"/>
      <c r="J111" s="282"/>
      <c r="K111" s="278" t="s">
        <v>285</v>
      </c>
      <c r="L111" s="278"/>
      <c r="M111" s="278"/>
      <c r="N111" s="278"/>
      <c r="O111" s="278"/>
      <c r="P111" s="278"/>
      <c r="Q111" s="278"/>
      <c r="R111" s="278"/>
      <c r="S111" s="279"/>
      <c r="T111" s="341" t="s">
        <v>267</v>
      </c>
      <c r="U111" s="341"/>
      <c r="V111" s="274"/>
      <c r="W111" s="275"/>
      <c r="X111" s="275"/>
      <c r="Y111" s="254"/>
      <c r="Z111" s="272"/>
      <c r="AA111" s="272"/>
      <c r="AB111" s="272"/>
      <c r="AC111" s="272"/>
      <c r="AD111" s="272"/>
      <c r="AE111" s="272"/>
      <c r="AF111" s="269"/>
      <c r="AG111" s="270"/>
      <c r="AH111" s="270"/>
      <c r="AI111" s="270"/>
      <c r="AJ111" s="273"/>
      <c r="AK111" s="269"/>
      <c r="AL111" s="270"/>
      <c r="AM111" s="270"/>
      <c r="AN111" s="270"/>
      <c r="AO111" s="270"/>
      <c r="AP111" s="273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>
        <f t="shared" ref="BC111:BC119" si="15">(Y111+Z111+AF111+AQ111+AW111)*12</f>
        <v>0</v>
      </c>
      <c r="BD111" s="272"/>
      <c r="BE111" s="272"/>
      <c r="BF111" s="342"/>
    </row>
    <row r="112" spans="1:58" ht="15" customHeight="1" x14ac:dyDescent="0.25">
      <c r="A112" s="25"/>
      <c r="B112" s="280" t="s">
        <v>284</v>
      </c>
      <c r="C112" s="281"/>
      <c r="D112" s="281"/>
      <c r="E112" s="281"/>
      <c r="F112" s="281"/>
      <c r="G112" s="281"/>
      <c r="H112" s="281"/>
      <c r="I112" s="281"/>
      <c r="J112" s="282"/>
      <c r="K112" s="278" t="s">
        <v>286</v>
      </c>
      <c r="L112" s="278"/>
      <c r="M112" s="278"/>
      <c r="N112" s="278"/>
      <c r="O112" s="278"/>
      <c r="P112" s="278"/>
      <c r="Q112" s="278"/>
      <c r="R112" s="278"/>
      <c r="S112" s="279"/>
      <c r="T112" s="341" t="s">
        <v>268</v>
      </c>
      <c r="U112" s="341"/>
      <c r="V112" s="274">
        <v>1</v>
      </c>
      <c r="W112" s="275"/>
      <c r="X112" s="275"/>
      <c r="Y112" s="254">
        <v>12009</v>
      </c>
      <c r="Z112" s="272"/>
      <c r="AA112" s="272"/>
      <c r="AB112" s="272"/>
      <c r="AC112" s="272"/>
      <c r="AD112" s="272"/>
      <c r="AE112" s="272"/>
      <c r="AF112" s="269">
        <f>Y112*20%</f>
        <v>2401.8000000000002</v>
      </c>
      <c r="AG112" s="270"/>
      <c r="AH112" s="270"/>
      <c r="AI112" s="270"/>
      <c r="AJ112" s="273"/>
      <c r="AK112" s="269"/>
      <c r="AL112" s="270"/>
      <c r="AM112" s="270"/>
      <c r="AN112" s="270"/>
      <c r="AO112" s="270"/>
      <c r="AP112" s="273"/>
      <c r="AQ112" s="272"/>
      <c r="AR112" s="272"/>
      <c r="AS112" s="272"/>
      <c r="AT112" s="272"/>
      <c r="AU112" s="272"/>
      <c r="AV112" s="272"/>
      <c r="AW112" s="272"/>
      <c r="AX112" s="272"/>
      <c r="AY112" s="272"/>
      <c r="AZ112" s="272"/>
      <c r="BA112" s="272"/>
      <c r="BB112" s="272"/>
      <c r="BC112" s="272">
        <f t="shared" si="15"/>
        <v>172929.59999999998</v>
      </c>
      <c r="BD112" s="272"/>
      <c r="BE112" s="272"/>
      <c r="BF112" s="342"/>
    </row>
    <row r="113" spans="1:58" ht="15" customHeight="1" x14ac:dyDescent="0.25">
      <c r="A113" s="25"/>
      <c r="B113" s="280" t="s">
        <v>284</v>
      </c>
      <c r="C113" s="281"/>
      <c r="D113" s="281"/>
      <c r="E113" s="281"/>
      <c r="F113" s="281"/>
      <c r="G113" s="281"/>
      <c r="H113" s="281"/>
      <c r="I113" s="281"/>
      <c r="J113" s="282"/>
      <c r="K113" s="278" t="s">
        <v>456</v>
      </c>
      <c r="L113" s="278"/>
      <c r="M113" s="278"/>
      <c r="N113" s="278"/>
      <c r="O113" s="278"/>
      <c r="P113" s="278"/>
      <c r="Q113" s="278"/>
      <c r="R113" s="278"/>
      <c r="S113" s="279"/>
      <c r="T113" s="341" t="s">
        <v>269</v>
      </c>
      <c r="U113" s="341"/>
      <c r="V113" s="274">
        <v>2</v>
      </c>
      <c r="W113" s="275"/>
      <c r="X113" s="275"/>
      <c r="Y113" s="254">
        <v>27302</v>
      </c>
      <c r="Z113" s="272"/>
      <c r="AA113" s="272"/>
      <c r="AB113" s="272"/>
      <c r="AC113" s="272"/>
      <c r="AD113" s="272"/>
      <c r="AE113" s="272"/>
      <c r="AF113" s="269"/>
      <c r="AG113" s="270"/>
      <c r="AH113" s="270"/>
      <c r="AI113" s="270"/>
      <c r="AJ113" s="273"/>
      <c r="AK113" s="269"/>
      <c r="AL113" s="270"/>
      <c r="AM113" s="270"/>
      <c r="AN113" s="270"/>
      <c r="AO113" s="270"/>
      <c r="AP113" s="273"/>
      <c r="AQ113" s="272"/>
      <c r="AR113" s="272"/>
      <c r="AS113" s="272"/>
      <c r="AT113" s="272"/>
      <c r="AU113" s="272"/>
      <c r="AV113" s="272"/>
      <c r="AW113" s="272"/>
      <c r="AX113" s="272"/>
      <c r="AY113" s="272"/>
      <c r="AZ113" s="272"/>
      <c r="BA113" s="272"/>
      <c r="BB113" s="272"/>
      <c r="BC113" s="272">
        <f t="shared" si="15"/>
        <v>327624</v>
      </c>
      <c r="BD113" s="272"/>
      <c r="BE113" s="272"/>
      <c r="BF113" s="342"/>
    </row>
    <row r="114" spans="1:58" ht="15" customHeight="1" x14ac:dyDescent="0.25">
      <c r="A114" s="25"/>
      <c r="B114" s="280" t="s">
        <v>284</v>
      </c>
      <c r="C114" s="281"/>
      <c r="D114" s="281"/>
      <c r="E114" s="281"/>
      <c r="F114" s="281"/>
      <c r="G114" s="281"/>
      <c r="H114" s="281"/>
      <c r="I114" s="281"/>
      <c r="J114" s="282"/>
      <c r="K114" s="278" t="s">
        <v>287</v>
      </c>
      <c r="L114" s="278"/>
      <c r="M114" s="278"/>
      <c r="N114" s="278"/>
      <c r="O114" s="278"/>
      <c r="P114" s="278"/>
      <c r="Q114" s="278"/>
      <c r="R114" s="278"/>
      <c r="S114" s="279"/>
      <c r="T114" s="341" t="s">
        <v>270</v>
      </c>
      <c r="U114" s="341"/>
      <c r="V114" s="274">
        <v>2</v>
      </c>
      <c r="W114" s="275"/>
      <c r="X114" s="275"/>
      <c r="Y114" s="254">
        <v>27500.25</v>
      </c>
      <c r="Z114" s="272"/>
      <c r="AA114" s="272"/>
      <c r="AB114" s="272"/>
      <c r="AC114" s="272"/>
      <c r="AD114" s="272"/>
      <c r="AE114" s="272"/>
      <c r="AF114" s="269">
        <f t="shared" ref="AF114:AF116" si="16">Y114*20%</f>
        <v>5500.05</v>
      </c>
      <c r="AG114" s="270"/>
      <c r="AH114" s="270"/>
      <c r="AI114" s="270"/>
      <c r="AJ114" s="273"/>
      <c r="AK114" s="269"/>
      <c r="AL114" s="270"/>
      <c r="AM114" s="270"/>
      <c r="AN114" s="270"/>
      <c r="AO114" s="270"/>
      <c r="AP114" s="273"/>
      <c r="AQ114" s="272"/>
      <c r="AR114" s="272"/>
      <c r="AS114" s="272"/>
      <c r="AT114" s="272"/>
      <c r="AU114" s="272"/>
      <c r="AV114" s="272"/>
      <c r="AW114" s="272"/>
      <c r="AX114" s="272"/>
      <c r="AY114" s="272"/>
      <c r="AZ114" s="272"/>
      <c r="BA114" s="272"/>
      <c r="BB114" s="272"/>
      <c r="BC114" s="272">
        <f t="shared" si="15"/>
        <v>396003.60000000003</v>
      </c>
      <c r="BD114" s="272"/>
      <c r="BE114" s="272"/>
      <c r="BF114" s="342"/>
    </row>
    <row r="115" spans="1:58" ht="15" customHeight="1" x14ac:dyDescent="0.25">
      <c r="A115" s="25"/>
      <c r="B115" s="280" t="s">
        <v>284</v>
      </c>
      <c r="C115" s="281"/>
      <c r="D115" s="281"/>
      <c r="E115" s="281"/>
      <c r="F115" s="281"/>
      <c r="G115" s="281"/>
      <c r="H115" s="281"/>
      <c r="I115" s="281"/>
      <c r="J115" s="282"/>
      <c r="K115" s="278" t="s">
        <v>288</v>
      </c>
      <c r="L115" s="278"/>
      <c r="M115" s="278"/>
      <c r="N115" s="278"/>
      <c r="O115" s="278"/>
      <c r="P115" s="278"/>
      <c r="Q115" s="278"/>
      <c r="R115" s="278"/>
      <c r="S115" s="279"/>
      <c r="T115" s="341" t="s">
        <v>271</v>
      </c>
      <c r="U115" s="341"/>
      <c r="V115" s="274">
        <v>2.5</v>
      </c>
      <c r="W115" s="275"/>
      <c r="X115" s="275"/>
      <c r="Y115" s="254">
        <v>29156.61</v>
      </c>
      <c r="Z115" s="272"/>
      <c r="AA115" s="272"/>
      <c r="AB115" s="272"/>
      <c r="AC115" s="272"/>
      <c r="AD115" s="272"/>
      <c r="AE115" s="272"/>
      <c r="AF115" s="269">
        <f t="shared" si="16"/>
        <v>5831.3220000000001</v>
      </c>
      <c r="AG115" s="270"/>
      <c r="AH115" s="270"/>
      <c r="AI115" s="270"/>
      <c r="AJ115" s="273"/>
      <c r="AK115" s="269"/>
      <c r="AL115" s="270"/>
      <c r="AM115" s="270"/>
      <c r="AN115" s="270"/>
      <c r="AO115" s="270"/>
      <c r="AP115" s="273"/>
      <c r="AQ115" s="272"/>
      <c r="AR115" s="272"/>
      <c r="AS115" s="272"/>
      <c r="AT115" s="272"/>
      <c r="AU115" s="272"/>
      <c r="AV115" s="272"/>
      <c r="AW115" s="272"/>
      <c r="AX115" s="272"/>
      <c r="AY115" s="272"/>
      <c r="AZ115" s="272"/>
      <c r="BA115" s="272"/>
      <c r="BB115" s="272"/>
      <c r="BC115" s="272">
        <f t="shared" si="15"/>
        <v>419855.18400000001</v>
      </c>
      <c r="BD115" s="272"/>
      <c r="BE115" s="272"/>
      <c r="BF115" s="342"/>
    </row>
    <row r="116" spans="1:58" ht="25.5" customHeight="1" x14ac:dyDescent="0.25">
      <c r="A116" s="25"/>
      <c r="B116" s="280" t="s">
        <v>284</v>
      </c>
      <c r="C116" s="281"/>
      <c r="D116" s="281"/>
      <c r="E116" s="281"/>
      <c r="F116" s="281"/>
      <c r="G116" s="281"/>
      <c r="H116" s="281"/>
      <c r="I116" s="281"/>
      <c r="J116" s="282"/>
      <c r="K116" s="278" t="s">
        <v>289</v>
      </c>
      <c r="L116" s="278"/>
      <c r="M116" s="278"/>
      <c r="N116" s="278"/>
      <c r="O116" s="278"/>
      <c r="P116" s="278"/>
      <c r="Q116" s="278"/>
      <c r="R116" s="278"/>
      <c r="S116" s="279"/>
      <c r="T116" s="341" t="s">
        <v>272</v>
      </c>
      <c r="U116" s="341"/>
      <c r="V116" s="274">
        <v>5.0599999999999996</v>
      </c>
      <c r="W116" s="274"/>
      <c r="X116" s="274"/>
      <c r="Y116" s="254">
        <v>89402.42</v>
      </c>
      <c r="Z116" s="272">
        <v>1475.56</v>
      </c>
      <c r="AA116" s="272"/>
      <c r="AB116" s="272"/>
      <c r="AC116" s="272"/>
      <c r="AD116" s="272"/>
      <c r="AE116" s="272"/>
      <c r="AF116" s="269">
        <f t="shared" si="16"/>
        <v>17880.484</v>
      </c>
      <c r="AG116" s="270"/>
      <c r="AH116" s="270"/>
      <c r="AI116" s="270"/>
      <c r="AJ116" s="273"/>
      <c r="AK116" s="269"/>
      <c r="AL116" s="270"/>
      <c r="AM116" s="270"/>
      <c r="AN116" s="270"/>
      <c r="AO116" s="270"/>
      <c r="AP116" s="273"/>
      <c r="AQ116" s="272"/>
      <c r="AR116" s="272"/>
      <c r="AS116" s="272"/>
      <c r="AT116" s="272"/>
      <c r="AU116" s="272"/>
      <c r="AV116" s="272"/>
      <c r="AW116" s="272">
        <v>21500</v>
      </c>
      <c r="AX116" s="272"/>
      <c r="AY116" s="272"/>
      <c r="AZ116" s="272"/>
      <c r="BA116" s="272"/>
      <c r="BB116" s="272"/>
      <c r="BC116" s="272">
        <f t="shared" si="15"/>
        <v>1563101.568</v>
      </c>
      <c r="BD116" s="272"/>
      <c r="BE116" s="272"/>
      <c r="BF116" s="342"/>
    </row>
    <row r="117" spans="1:58" ht="15" customHeight="1" x14ac:dyDescent="0.25">
      <c r="A117" s="25"/>
      <c r="B117" s="280" t="s">
        <v>290</v>
      </c>
      <c r="C117" s="281"/>
      <c r="D117" s="281"/>
      <c r="E117" s="281"/>
      <c r="F117" s="281"/>
      <c r="G117" s="281"/>
      <c r="H117" s="281"/>
      <c r="I117" s="281"/>
      <c r="J117" s="282"/>
      <c r="K117" s="278" t="s">
        <v>292</v>
      </c>
      <c r="L117" s="278"/>
      <c r="M117" s="278"/>
      <c r="N117" s="278"/>
      <c r="O117" s="278"/>
      <c r="P117" s="278"/>
      <c r="Q117" s="278"/>
      <c r="R117" s="278"/>
      <c r="S117" s="279"/>
      <c r="T117" s="341" t="s">
        <v>273</v>
      </c>
      <c r="U117" s="341"/>
      <c r="V117" s="274">
        <v>2</v>
      </c>
      <c r="W117" s="274"/>
      <c r="X117" s="274"/>
      <c r="Y117" s="254">
        <v>16420</v>
      </c>
      <c r="Z117" s="272"/>
      <c r="AA117" s="272"/>
      <c r="AB117" s="272"/>
      <c r="AC117" s="272"/>
      <c r="AD117" s="272"/>
      <c r="AE117" s="272"/>
      <c r="AF117" s="269"/>
      <c r="AG117" s="270"/>
      <c r="AH117" s="270"/>
      <c r="AI117" s="270"/>
      <c r="AJ117" s="273"/>
      <c r="AK117" s="269"/>
      <c r="AL117" s="270"/>
      <c r="AM117" s="270"/>
      <c r="AN117" s="270"/>
      <c r="AO117" s="270"/>
      <c r="AP117" s="273"/>
      <c r="AQ117" s="272"/>
      <c r="AR117" s="272"/>
      <c r="AS117" s="272"/>
      <c r="AT117" s="272"/>
      <c r="AU117" s="272"/>
      <c r="AV117" s="272"/>
      <c r="AW117" s="269"/>
      <c r="AX117" s="270"/>
      <c r="AY117" s="270"/>
      <c r="AZ117" s="270"/>
      <c r="BA117" s="270"/>
      <c r="BB117" s="273"/>
      <c r="BC117" s="272">
        <f t="shared" si="15"/>
        <v>197040</v>
      </c>
      <c r="BD117" s="272"/>
      <c r="BE117" s="272"/>
      <c r="BF117" s="342"/>
    </row>
    <row r="118" spans="1:58" ht="15" customHeight="1" x14ac:dyDescent="0.25">
      <c r="A118" s="25"/>
      <c r="B118" s="280" t="s">
        <v>290</v>
      </c>
      <c r="C118" s="281"/>
      <c r="D118" s="281"/>
      <c r="E118" s="281"/>
      <c r="F118" s="281"/>
      <c r="G118" s="281"/>
      <c r="H118" s="281"/>
      <c r="I118" s="281"/>
      <c r="J118" s="282"/>
      <c r="K118" s="278" t="s">
        <v>291</v>
      </c>
      <c r="L118" s="278"/>
      <c r="M118" s="278"/>
      <c r="N118" s="278"/>
      <c r="O118" s="278"/>
      <c r="P118" s="278"/>
      <c r="Q118" s="278"/>
      <c r="R118" s="278"/>
      <c r="S118" s="279"/>
      <c r="T118" s="341" t="s">
        <v>274</v>
      </c>
      <c r="U118" s="341"/>
      <c r="V118" s="274">
        <v>2</v>
      </c>
      <c r="W118" s="274"/>
      <c r="X118" s="274"/>
      <c r="Y118" s="254">
        <v>15446</v>
      </c>
      <c r="Z118" s="272"/>
      <c r="AA118" s="272"/>
      <c r="AB118" s="272"/>
      <c r="AC118" s="272"/>
      <c r="AD118" s="272"/>
      <c r="AE118" s="272"/>
      <c r="AF118" s="269"/>
      <c r="AG118" s="270"/>
      <c r="AH118" s="270"/>
      <c r="AI118" s="270"/>
      <c r="AJ118" s="273"/>
      <c r="AK118" s="269"/>
      <c r="AL118" s="270"/>
      <c r="AM118" s="270"/>
      <c r="AN118" s="270"/>
      <c r="AO118" s="270"/>
      <c r="AP118" s="273"/>
      <c r="AQ118" s="272"/>
      <c r="AR118" s="272"/>
      <c r="AS118" s="272"/>
      <c r="AT118" s="272"/>
      <c r="AU118" s="272"/>
      <c r="AV118" s="272"/>
      <c r="AW118" s="272"/>
      <c r="AX118" s="272"/>
      <c r="AY118" s="272"/>
      <c r="AZ118" s="272"/>
      <c r="BA118" s="272"/>
      <c r="BB118" s="272"/>
      <c r="BC118" s="272">
        <f t="shared" si="15"/>
        <v>185352</v>
      </c>
      <c r="BD118" s="272"/>
      <c r="BE118" s="272"/>
      <c r="BF118" s="342"/>
    </row>
    <row r="119" spans="1:58" ht="15" customHeight="1" x14ac:dyDescent="0.25">
      <c r="A119" s="25"/>
      <c r="B119" s="280" t="s">
        <v>290</v>
      </c>
      <c r="C119" s="281"/>
      <c r="D119" s="281"/>
      <c r="E119" s="281"/>
      <c r="F119" s="281"/>
      <c r="G119" s="281"/>
      <c r="H119" s="281"/>
      <c r="I119" s="281"/>
      <c r="J119" s="282"/>
      <c r="K119" s="278" t="s">
        <v>420</v>
      </c>
      <c r="L119" s="278"/>
      <c r="M119" s="278"/>
      <c r="N119" s="278"/>
      <c r="O119" s="278"/>
      <c r="P119" s="278"/>
      <c r="Q119" s="278"/>
      <c r="R119" s="278"/>
      <c r="S119" s="279"/>
      <c r="T119" s="341" t="s">
        <v>295</v>
      </c>
      <c r="U119" s="341"/>
      <c r="V119" s="274"/>
      <c r="W119" s="274"/>
      <c r="X119" s="274"/>
      <c r="Y119" s="254"/>
      <c r="Z119" s="272"/>
      <c r="AA119" s="272"/>
      <c r="AB119" s="272"/>
      <c r="AC119" s="272"/>
      <c r="AD119" s="272"/>
      <c r="AE119" s="272"/>
      <c r="AF119" s="269"/>
      <c r="AG119" s="270"/>
      <c r="AH119" s="270"/>
      <c r="AI119" s="270"/>
      <c r="AJ119" s="273"/>
      <c r="AK119" s="269"/>
      <c r="AL119" s="270"/>
      <c r="AM119" s="270"/>
      <c r="AN119" s="270"/>
      <c r="AO119" s="270"/>
      <c r="AP119" s="273"/>
      <c r="AQ119" s="272"/>
      <c r="AR119" s="272"/>
      <c r="AS119" s="272"/>
      <c r="AT119" s="272"/>
      <c r="AU119" s="272"/>
      <c r="AV119" s="272"/>
      <c r="AW119" s="269"/>
      <c r="AX119" s="270"/>
      <c r="AY119" s="270"/>
      <c r="AZ119" s="270"/>
      <c r="BA119" s="270"/>
      <c r="BB119" s="273"/>
      <c r="BC119" s="272">
        <f t="shared" si="15"/>
        <v>0</v>
      </c>
      <c r="BD119" s="272"/>
      <c r="BE119" s="272"/>
      <c r="BF119" s="342"/>
    </row>
    <row r="120" spans="1:58" ht="15" customHeight="1" x14ac:dyDescent="0.25">
      <c r="A120" s="25"/>
      <c r="B120" s="280" t="s">
        <v>290</v>
      </c>
      <c r="C120" s="281"/>
      <c r="D120" s="281"/>
      <c r="E120" s="281"/>
      <c r="F120" s="281"/>
      <c r="G120" s="281"/>
      <c r="H120" s="281"/>
      <c r="I120" s="281"/>
      <c r="J120" s="282"/>
      <c r="K120" s="278" t="s">
        <v>293</v>
      </c>
      <c r="L120" s="278"/>
      <c r="M120" s="278"/>
      <c r="N120" s="278"/>
      <c r="O120" s="278"/>
      <c r="P120" s="278"/>
      <c r="Q120" s="278"/>
      <c r="R120" s="278"/>
      <c r="S120" s="279"/>
      <c r="T120" s="341" t="s">
        <v>406</v>
      </c>
      <c r="U120" s="341"/>
      <c r="V120" s="274">
        <v>19.25</v>
      </c>
      <c r="W120" s="274"/>
      <c r="X120" s="274"/>
      <c r="Y120" s="254">
        <v>122680.25</v>
      </c>
      <c r="Z120" s="272"/>
      <c r="AA120" s="272"/>
      <c r="AB120" s="272"/>
      <c r="AC120" s="272"/>
      <c r="AD120" s="272"/>
      <c r="AE120" s="272"/>
      <c r="AF120" s="269"/>
      <c r="AG120" s="270"/>
      <c r="AH120" s="270"/>
      <c r="AI120" s="270"/>
      <c r="AJ120" s="273"/>
      <c r="AK120" s="269"/>
      <c r="AL120" s="270"/>
      <c r="AM120" s="270"/>
      <c r="AN120" s="270"/>
      <c r="AO120" s="270"/>
      <c r="AP120" s="273"/>
      <c r="AQ120" s="272"/>
      <c r="AR120" s="272"/>
      <c r="AS120" s="272"/>
      <c r="AT120" s="272"/>
      <c r="AU120" s="272"/>
      <c r="AV120" s="272"/>
      <c r="AW120" s="269"/>
      <c r="AX120" s="270"/>
      <c r="AY120" s="270"/>
      <c r="AZ120" s="270"/>
      <c r="BA120" s="270"/>
      <c r="BB120" s="273"/>
      <c r="BC120" s="272">
        <f>(Y120+Z120+AF120+AK120+AQ120+AW120)*12</f>
        <v>1472163</v>
      </c>
      <c r="BD120" s="272"/>
      <c r="BE120" s="272"/>
      <c r="BF120" s="342"/>
    </row>
    <row r="121" spans="1:58" ht="15" customHeight="1" x14ac:dyDescent="0.25">
      <c r="A121" s="25"/>
      <c r="B121" s="280" t="s">
        <v>290</v>
      </c>
      <c r="C121" s="281"/>
      <c r="D121" s="281"/>
      <c r="E121" s="281"/>
      <c r="F121" s="281"/>
      <c r="G121" s="281"/>
      <c r="H121" s="281"/>
      <c r="I121" s="281"/>
      <c r="J121" s="282"/>
      <c r="K121" s="278" t="s">
        <v>294</v>
      </c>
      <c r="L121" s="278"/>
      <c r="M121" s="278"/>
      <c r="N121" s="278"/>
      <c r="O121" s="278"/>
      <c r="P121" s="278"/>
      <c r="Q121" s="278"/>
      <c r="R121" s="278"/>
      <c r="S121" s="279"/>
      <c r="T121" s="341" t="s">
        <v>407</v>
      </c>
      <c r="U121" s="341"/>
      <c r="V121" s="274">
        <v>3</v>
      </c>
      <c r="W121" s="274"/>
      <c r="X121" s="274"/>
      <c r="Y121" s="254">
        <v>24630</v>
      </c>
      <c r="Z121" s="272"/>
      <c r="AA121" s="272"/>
      <c r="AB121" s="272"/>
      <c r="AC121" s="272"/>
      <c r="AD121" s="272"/>
      <c r="AE121" s="272"/>
      <c r="AF121" s="269"/>
      <c r="AG121" s="270"/>
      <c r="AH121" s="270"/>
      <c r="AI121" s="270"/>
      <c r="AJ121" s="273"/>
      <c r="AK121" s="269"/>
      <c r="AL121" s="270"/>
      <c r="AM121" s="270"/>
      <c r="AN121" s="270"/>
      <c r="AO121" s="270"/>
      <c r="AP121" s="273"/>
      <c r="AQ121" s="272">
        <v>5633.57</v>
      </c>
      <c r="AR121" s="272"/>
      <c r="AS121" s="272"/>
      <c r="AT121" s="272"/>
      <c r="AU121" s="272"/>
      <c r="AV121" s="272"/>
      <c r="AW121" s="269"/>
      <c r="AX121" s="270"/>
      <c r="AY121" s="270"/>
      <c r="AZ121" s="270"/>
      <c r="BA121" s="270"/>
      <c r="BB121" s="273"/>
      <c r="BC121" s="272">
        <f t="shared" ref="BC121:BC122" si="17">(Y121+Z121+AF121+AK121+AQ121+AW121)*12</f>
        <v>363162.83999999997</v>
      </c>
      <c r="BD121" s="272"/>
      <c r="BE121" s="272"/>
      <c r="BF121" s="342"/>
    </row>
    <row r="122" spans="1:58" ht="15" customHeight="1" thickBot="1" x14ac:dyDescent="0.3">
      <c r="A122" s="25"/>
      <c r="B122" s="580" t="s">
        <v>290</v>
      </c>
      <c r="C122" s="581"/>
      <c r="D122" s="581"/>
      <c r="E122" s="581"/>
      <c r="F122" s="581"/>
      <c r="G122" s="581"/>
      <c r="H122" s="581"/>
      <c r="I122" s="581"/>
      <c r="J122" s="582"/>
      <c r="K122" s="583" t="s">
        <v>296</v>
      </c>
      <c r="L122" s="583"/>
      <c r="M122" s="583"/>
      <c r="N122" s="583"/>
      <c r="O122" s="583"/>
      <c r="P122" s="583"/>
      <c r="Q122" s="583"/>
      <c r="R122" s="583"/>
      <c r="S122" s="584"/>
      <c r="T122" s="341" t="s">
        <v>408</v>
      </c>
      <c r="U122" s="341"/>
      <c r="V122" s="363">
        <v>2</v>
      </c>
      <c r="W122" s="363"/>
      <c r="X122" s="363"/>
      <c r="Y122" s="255">
        <v>12746</v>
      </c>
      <c r="Z122" s="334"/>
      <c r="AA122" s="334"/>
      <c r="AB122" s="334"/>
      <c r="AC122" s="334"/>
      <c r="AD122" s="334"/>
      <c r="AE122" s="334"/>
      <c r="AF122" s="314"/>
      <c r="AG122" s="315"/>
      <c r="AH122" s="315"/>
      <c r="AI122" s="315"/>
      <c r="AJ122" s="316"/>
      <c r="AK122" s="314"/>
      <c r="AL122" s="315"/>
      <c r="AM122" s="315"/>
      <c r="AN122" s="315"/>
      <c r="AO122" s="315"/>
      <c r="AP122" s="316"/>
      <c r="AQ122" s="334"/>
      <c r="AR122" s="334"/>
      <c r="AS122" s="334"/>
      <c r="AT122" s="334"/>
      <c r="AU122" s="334"/>
      <c r="AV122" s="334"/>
      <c r="AW122" s="314"/>
      <c r="AX122" s="315"/>
      <c r="AY122" s="315"/>
      <c r="AZ122" s="315"/>
      <c r="BA122" s="315"/>
      <c r="BB122" s="316"/>
      <c r="BC122" s="272">
        <f t="shared" si="17"/>
        <v>152952</v>
      </c>
      <c r="BD122" s="272"/>
      <c r="BE122" s="272"/>
      <c r="BF122" s="342"/>
    </row>
    <row r="123" spans="1:58" ht="15.75" customHeight="1" thickBot="1" x14ac:dyDescent="0.3">
      <c r="A123" s="24"/>
      <c r="B123" s="349" t="s">
        <v>55</v>
      </c>
      <c r="C123" s="350"/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41" t="s">
        <v>413</v>
      </c>
      <c r="U123" s="341"/>
      <c r="V123" s="351">
        <f>V98+V99+V100+V101+V102+V103+V104+V105+V106+V107+V108+V109+V110+V111+V112+V113+V114+V115+V116+V117+V118+V119+V120+V121+V122</f>
        <v>105.2</v>
      </c>
      <c r="W123" s="351"/>
      <c r="X123" s="351"/>
      <c r="Y123" s="245">
        <f>SUM(Y98:Y122)</f>
        <v>1376709.3499999999</v>
      </c>
      <c r="Z123" s="343">
        <f>SUM(Z99:Z122)</f>
        <v>16637.669999999998</v>
      </c>
      <c r="AA123" s="344"/>
      <c r="AB123" s="344"/>
      <c r="AC123" s="344"/>
      <c r="AD123" s="344"/>
      <c r="AE123" s="344"/>
      <c r="AF123" s="343">
        <f>SUM(AF109:AF122)</f>
        <v>31613.656000000003</v>
      </c>
      <c r="AG123" s="344"/>
      <c r="AH123" s="344"/>
      <c r="AI123" s="344"/>
      <c r="AJ123" s="344"/>
      <c r="AK123" s="317">
        <f>AK98+AK99+AK100+AK101+AK102+AK103+AK104+AK105+AK106+AK107+AK108+AK109+AK111+AK110+AK112+AK113+AK114+AK115+AK116+AK117+AK118+AK119+AK120+AK121+AK122</f>
        <v>0</v>
      </c>
      <c r="AL123" s="318"/>
      <c r="AM123" s="318"/>
      <c r="AN123" s="318"/>
      <c r="AO123" s="318"/>
      <c r="AP123" s="319"/>
      <c r="AQ123" s="343">
        <f>SUM(AQ121:AV122)</f>
        <v>5633.57</v>
      </c>
      <c r="AR123" s="344"/>
      <c r="AS123" s="344"/>
      <c r="AT123" s="344"/>
      <c r="AU123" s="344"/>
      <c r="AV123" s="344"/>
      <c r="AW123" s="343">
        <f>SUM(AW98:BB122)</f>
        <v>59500</v>
      </c>
      <c r="AX123" s="344"/>
      <c r="AY123" s="344"/>
      <c r="AZ123" s="344"/>
      <c r="BA123" s="344"/>
      <c r="BB123" s="344"/>
      <c r="BC123" s="345">
        <f>SUM(BC98:BC122)</f>
        <v>17917441.272</v>
      </c>
      <c r="BD123" s="345"/>
      <c r="BE123" s="345"/>
      <c r="BF123" s="346"/>
    </row>
    <row r="124" spans="1:58" ht="15.75" customHeight="1" thickBot="1" x14ac:dyDescent="0.3">
      <c r="A124" s="24"/>
      <c r="B124" s="357" t="s">
        <v>405</v>
      </c>
      <c r="C124" s="358"/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41" t="s">
        <v>412</v>
      </c>
      <c r="U124" s="341"/>
      <c r="V124" s="362"/>
      <c r="W124" s="362"/>
      <c r="X124" s="362"/>
      <c r="Y124" s="362"/>
      <c r="Z124" s="362"/>
      <c r="AA124" s="362"/>
      <c r="AB124" s="362"/>
      <c r="AC124" s="362"/>
      <c r="AD124" s="362"/>
      <c r="AE124" s="362"/>
      <c r="AF124" s="362"/>
      <c r="AG124" s="362"/>
      <c r="AH124" s="362"/>
      <c r="AI124" s="362"/>
      <c r="AJ124" s="362"/>
      <c r="AK124" s="362"/>
      <c r="AL124" s="362"/>
      <c r="AM124" s="362"/>
      <c r="AN124" s="362"/>
      <c r="AO124" s="362"/>
      <c r="AP124" s="362"/>
      <c r="AQ124" s="362"/>
      <c r="AR124" s="362"/>
      <c r="AS124" s="362"/>
      <c r="AT124" s="362"/>
      <c r="AU124" s="362"/>
      <c r="AV124" s="362"/>
      <c r="AW124" s="362"/>
      <c r="AX124" s="362"/>
      <c r="AY124" s="362"/>
      <c r="AZ124" s="362"/>
      <c r="BA124" s="362"/>
      <c r="BB124" s="362"/>
      <c r="BC124" s="352">
        <f>BC126-BC125-BC123</f>
        <v>10566279.728</v>
      </c>
      <c r="BD124" s="352"/>
      <c r="BE124" s="352"/>
      <c r="BF124" s="353"/>
    </row>
    <row r="125" spans="1:58" ht="26.25" customHeight="1" thickBot="1" x14ac:dyDescent="0.3">
      <c r="A125" s="24"/>
      <c r="B125" s="357" t="s">
        <v>409</v>
      </c>
      <c r="C125" s="358"/>
      <c r="D125" s="358"/>
      <c r="E125" s="358"/>
      <c r="F125" s="358"/>
      <c r="G125" s="358"/>
      <c r="H125" s="358"/>
      <c r="I125" s="358"/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41" t="s">
        <v>414</v>
      </c>
      <c r="U125" s="341"/>
      <c r="V125" s="362"/>
      <c r="W125" s="362"/>
      <c r="X125" s="362"/>
      <c r="Y125" s="362"/>
      <c r="Z125" s="362"/>
      <c r="AA125" s="362"/>
      <c r="AB125" s="362"/>
      <c r="AC125" s="362"/>
      <c r="AD125" s="362"/>
      <c r="AE125" s="362"/>
      <c r="AF125" s="362"/>
      <c r="AG125" s="362"/>
      <c r="AH125" s="362"/>
      <c r="AI125" s="362"/>
      <c r="AJ125" s="362"/>
      <c r="AK125" s="362"/>
      <c r="AL125" s="362"/>
      <c r="AM125" s="362"/>
      <c r="AN125" s="362"/>
      <c r="AO125" s="362"/>
      <c r="AP125" s="362"/>
      <c r="AQ125" s="362"/>
      <c r="AR125" s="362"/>
      <c r="AS125" s="362"/>
      <c r="AT125" s="362"/>
      <c r="AU125" s="362"/>
      <c r="AV125" s="362"/>
      <c r="AW125" s="362"/>
      <c r="AX125" s="362"/>
      <c r="AY125" s="362"/>
      <c r="AZ125" s="362"/>
      <c r="BA125" s="362"/>
      <c r="BB125" s="362"/>
      <c r="BC125" s="352">
        <v>1659156</v>
      </c>
      <c r="BD125" s="352"/>
      <c r="BE125" s="352"/>
      <c r="BF125" s="353"/>
    </row>
    <row r="126" spans="1:58" ht="15.75" customHeight="1" thickBot="1" x14ac:dyDescent="0.3">
      <c r="A126" s="24"/>
      <c r="B126" s="359" t="s">
        <v>410</v>
      </c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1" t="s">
        <v>122</v>
      </c>
      <c r="U126" s="361"/>
      <c r="V126" s="460"/>
      <c r="W126" s="460"/>
      <c r="X126" s="460"/>
      <c r="Y126" s="460"/>
      <c r="Z126" s="460"/>
      <c r="AA126" s="460"/>
      <c r="AB126" s="460"/>
      <c r="AC126" s="460"/>
      <c r="AD126" s="460"/>
      <c r="AE126" s="460"/>
      <c r="AF126" s="460"/>
      <c r="AG126" s="460"/>
      <c r="AH126" s="460"/>
      <c r="AI126" s="460"/>
      <c r="AJ126" s="460"/>
      <c r="AK126" s="460"/>
      <c r="AL126" s="460"/>
      <c r="AM126" s="460"/>
      <c r="AN126" s="460"/>
      <c r="AO126" s="460"/>
      <c r="AP126" s="460"/>
      <c r="AQ126" s="460"/>
      <c r="AR126" s="460"/>
      <c r="AS126" s="460"/>
      <c r="AT126" s="460"/>
      <c r="AU126" s="460"/>
      <c r="AV126" s="460"/>
      <c r="AW126" s="460"/>
      <c r="AX126" s="460"/>
      <c r="AY126" s="460"/>
      <c r="AZ126" s="460"/>
      <c r="BA126" s="460"/>
      <c r="BB126" s="460"/>
      <c r="BC126" s="354">
        <f>AQ49</f>
        <v>30142877</v>
      </c>
      <c r="BD126" s="354"/>
      <c r="BE126" s="354"/>
      <c r="BF126" s="355"/>
    </row>
    <row r="128" spans="1:58" ht="15" customHeight="1" x14ac:dyDescent="0.25">
      <c r="A128" s="15"/>
      <c r="B128" s="365" t="s">
        <v>478</v>
      </c>
      <c r="C128" s="365"/>
      <c r="D128" s="365"/>
      <c r="E128" s="365"/>
      <c r="F128" s="365"/>
      <c r="G128" s="365"/>
      <c r="H128" s="365"/>
      <c r="I128" s="365"/>
      <c r="J128" s="365"/>
      <c r="K128" s="365"/>
      <c r="L128" s="365"/>
      <c r="M128" s="365"/>
      <c r="N128" s="365"/>
      <c r="O128" s="365"/>
      <c r="P128" s="365"/>
      <c r="Q128" s="365"/>
      <c r="R128" s="365"/>
      <c r="S128" s="365"/>
      <c r="T128" s="365"/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65"/>
      <c r="AI128" s="365"/>
      <c r="AJ128" s="365"/>
      <c r="AK128" s="365"/>
      <c r="AL128" s="365"/>
      <c r="AM128" s="365"/>
      <c r="AN128" s="365"/>
      <c r="AO128" s="365"/>
      <c r="AP128" s="365"/>
      <c r="AQ128" s="365"/>
      <c r="AR128" s="365"/>
      <c r="AS128" s="365"/>
      <c r="AT128" s="365"/>
      <c r="AU128" s="365"/>
      <c r="AV128" s="365"/>
      <c r="AW128" s="365"/>
      <c r="AX128" s="365"/>
      <c r="AY128" s="365"/>
      <c r="AZ128" s="365"/>
      <c r="BA128" s="365"/>
      <c r="BB128" s="365"/>
      <c r="BC128" s="365"/>
      <c r="BD128" s="365"/>
      <c r="BE128" s="365"/>
      <c r="BF128" s="365"/>
    </row>
    <row r="129" spans="1:58" ht="9" customHeight="1" thickBot="1" x14ac:dyDescent="0.3">
      <c r="A129" s="7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233"/>
      <c r="AL129" s="233"/>
      <c r="AM129" s="233"/>
      <c r="AN129" s="233"/>
      <c r="AO129" s="233"/>
      <c r="AP129" s="233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</row>
    <row r="130" spans="1:58" ht="15" customHeight="1" x14ac:dyDescent="0.25">
      <c r="A130" s="109"/>
      <c r="B130" s="286" t="s">
        <v>196</v>
      </c>
      <c r="C130" s="287"/>
      <c r="D130" s="287"/>
      <c r="E130" s="287"/>
      <c r="F130" s="287"/>
      <c r="G130" s="287"/>
      <c r="H130" s="287"/>
      <c r="I130" s="287"/>
      <c r="J130" s="288"/>
      <c r="K130" s="260" t="s">
        <v>195</v>
      </c>
      <c r="L130" s="261"/>
      <c r="M130" s="261"/>
      <c r="N130" s="261"/>
      <c r="O130" s="261"/>
      <c r="P130" s="261"/>
      <c r="Q130" s="261"/>
      <c r="R130" s="261"/>
      <c r="S130" s="262"/>
      <c r="T130" s="260" t="s">
        <v>4</v>
      </c>
      <c r="U130" s="262"/>
      <c r="V130" s="260" t="s">
        <v>107</v>
      </c>
      <c r="W130" s="261"/>
      <c r="X130" s="262"/>
      <c r="Y130" s="257" t="s">
        <v>402</v>
      </c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8"/>
      <c r="AW130" s="258"/>
      <c r="AX130" s="258"/>
      <c r="AY130" s="258"/>
      <c r="AZ130" s="258"/>
      <c r="BA130" s="258"/>
      <c r="BB130" s="259"/>
      <c r="BC130" s="295" t="s">
        <v>174</v>
      </c>
      <c r="BD130" s="296"/>
      <c r="BE130" s="296"/>
      <c r="BF130" s="297"/>
    </row>
    <row r="131" spans="1:58" ht="15" customHeight="1" x14ac:dyDescent="0.25">
      <c r="A131" s="23"/>
      <c r="B131" s="289"/>
      <c r="C131" s="290"/>
      <c r="D131" s="290"/>
      <c r="E131" s="290"/>
      <c r="F131" s="290"/>
      <c r="G131" s="290"/>
      <c r="H131" s="290"/>
      <c r="I131" s="290"/>
      <c r="J131" s="291"/>
      <c r="K131" s="263"/>
      <c r="L131" s="264"/>
      <c r="M131" s="264"/>
      <c r="N131" s="264"/>
      <c r="O131" s="264"/>
      <c r="P131" s="264"/>
      <c r="Q131" s="264"/>
      <c r="R131" s="264"/>
      <c r="S131" s="265"/>
      <c r="T131" s="263"/>
      <c r="U131" s="265"/>
      <c r="V131" s="263"/>
      <c r="W131" s="264"/>
      <c r="X131" s="265"/>
      <c r="Y131" s="311" t="s">
        <v>400</v>
      </c>
      <c r="Z131" s="304" t="s">
        <v>403</v>
      </c>
      <c r="AA131" s="305"/>
      <c r="AB131" s="305"/>
      <c r="AC131" s="305"/>
      <c r="AD131" s="305"/>
      <c r="AE131" s="306"/>
      <c r="AF131" s="304" t="s">
        <v>404</v>
      </c>
      <c r="AG131" s="305"/>
      <c r="AH131" s="305"/>
      <c r="AI131" s="305"/>
      <c r="AJ131" s="306"/>
      <c r="AK131" s="304" t="s">
        <v>418</v>
      </c>
      <c r="AL131" s="305"/>
      <c r="AM131" s="305"/>
      <c r="AN131" s="305"/>
      <c r="AO131" s="305"/>
      <c r="AP131" s="306"/>
      <c r="AQ131" s="304" t="s">
        <v>401</v>
      </c>
      <c r="AR131" s="305"/>
      <c r="AS131" s="305"/>
      <c r="AT131" s="305"/>
      <c r="AU131" s="305"/>
      <c r="AV131" s="306"/>
      <c r="AW131" s="304" t="s">
        <v>411</v>
      </c>
      <c r="AX131" s="305"/>
      <c r="AY131" s="305"/>
      <c r="AZ131" s="305"/>
      <c r="BA131" s="305"/>
      <c r="BB131" s="306"/>
      <c r="BC131" s="298"/>
      <c r="BD131" s="299"/>
      <c r="BE131" s="299"/>
      <c r="BF131" s="300"/>
    </row>
    <row r="132" spans="1:58" ht="15" customHeight="1" x14ac:dyDescent="0.25">
      <c r="A132" s="25"/>
      <c r="B132" s="289"/>
      <c r="C132" s="290"/>
      <c r="D132" s="290"/>
      <c r="E132" s="290"/>
      <c r="F132" s="290"/>
      <c r="G132" s="290"/>
      <c r="H132" s="290"/>
      <c r="I132" s="290"/>
      <c r="J132" s="291"/>
      <c r="K132" s="263"/>
      <c r="L132" s="264"/>
      <c r="M132" s="264"/>
      <c r="N132" s="264"/>
      <c r="O132" s="264"/>
      <c r="P132" s="264"/>
      <c r="Q132" s="264"/>
      <c r="R132" s="264"/>
      <c r="S132" s="265"/>
      <c r="T132" s="263"/>
      <c r="U132" s="265"/>
      <c r="V132" s="263"/>
      <c r="W132" s="264"/>
      <c r="X132" s="265"/>
      <c r="Y132" s="312"/>
      <c r="Z132" s="298"/>
      <c r="AA132" s="299"/>
      <c r="AB132" s="299"/>
      <c r="AC132" s="299"/>
      <c r="AD132" s="299"/>
      <c r="AE132" s="307"/>
      <c r="AF132" s="298"/>
      <c r="AG132" s="299"/>
      <c r="AH132" s="299"/>
      <c r="AI132" s="299"/>
      <c r="AJ132" s="307"/>
      <c r="AK132" s="298"/>
      <c r="AL132" s="299"/>
      <c r="AM132" s="299"/>
      <c r="AN132" s="299"/>
      <c r="AO132" s="299"/>
      <c r="AP132" s="307"/>
      <c r="AQ132" s="298"/>
      <c r="AR132" s="299"/>
      <c r="AS132" s="299"/>
      <c r="AT132" s="299"/>
      <c r="AU132" s="299"/>
      <c r="AV132" s="307"/>
      <c r="AW132" s="298"/>
      <c r="AX132" s="299"/>
      <c r="AY132" s="299"/>
      <c r="AZ132" s="299"/>
      <c r="BA132" s="299"/>
      <c r="BB132" s="307"/>
      <c r="BC132" s="298"/>
      <c r="BD132" s="299"/>
      <c r="BE132" s="299"/>
      <c r="BF132" s="300"/>
    </row>
    <row r="133" spans="1:58" ht="38.25" customHeight="1" x14ac:dyDescent="0.25">
      <c r="A133" s="110"/>
      <c r="B133" s="292"/>
      <c r="C133" s="293"/>
      <c r="D133" s="293"/>
      <c r="E133" s="293"/>
      <c r="F133" s="293"/>
      <c r="G133" s="293"/>
      <c r="H133" s="293"/>
      <c r="I133" s="293"/>
      <c r="J133" s="294"/>
      <c r="K133" s="266"/>
      <c r="L133" s="267"/>
      <c r="M133" s="267"/>
      <c r="N133" s="267"/>
      <c r="O133" s="267"/>
      <c r="P133" s="267"/>
      <c r="Q133" s="267"/>
      <c r="R133" s="267"/>
      <c r="S133" s="268"/>
      <c r="T133" s="266"/>
      <c r="U133" s="268"/>
      <c r="V133" s="266"/>
      <c r="W133" s="267"/>
      <c r="X133" s="268"/>
      <c r="Y133" s="313"/>
      <c r="Z133" s="301"/>
      <c r="AA133" s="302"/>
      <c r="AB133" s="302"/>
      <c r="AC133" s="302"/>
      <c r="AD133" s="302"/>
      <c r="AE133" s="308"/>
      <c r="AF133" s="301"/>
      <c r="AG133" s="302"/>
      <c r="AH133" s="302"/>
      <c r="AI133" s="302"/>
      <c r="AJ133" s="308"/>
      <c r="AK133" s="301"/>
      <c r="AL133" s="302"/>
      <c r="AM133" s="302"/>
      <c r="AN133" s="302"/>
      <c r="AO133" s="302"/>
      <c r="AP133" s="308"/>
      <c r="AQ133" s="301"/>
      <c r="AR133" s="302"/>
      <c r="AS133" s="302"/>
      <c r="AT133" s="302"/>
      <c r="AU133" s="302"/>
      <c r="AV133" s="308"/>
      <c r="AW133" s="301"/>
      <c r="AX133" s="302"/>
      <c r="AY133" s="302"/>
      <c r="AZ133" s="302"/>
      <c r="BA133" s="302"/>
      <c r="BB133" s="308"/>
      <c r="BC133" s="301"/>
      <c r="BD133" s="302"/>
      <c r="BE133" s="302"/>
      <c r="BF133" s="303"/>
    </row>
    <row r="134" spans="1:58" ht="15" customHeight="1" x14ac:dyDescent="0.25">
      <c r="A134" s="25"/>
      <c r="B134" s="310">
        <v>1</v>
      </c>
      <c r="C134" s="284"/>
      <c r="D134" s="284"/>
      <c r="E134" s="284"/>
      <c r="F134" s="284"/>
      <c r="G134" s="284"/>
      <c r="H134" s="284"/>
      <c r="I134" s="284"/>
      <c r="J134" s="285"/>
      <c r="K134" s="283">
        <v>2</v>
      </c>
      <c r="L134" s="284"/>
      <c r="M134" s="284"/>
      <c r="N134" s="284"/>
      <c r="O134" s="284"/>
      <c r="P134" s="284"/>
      <c r="Q134" s="284"/>
      <c r="R134" s="284"/>
      <c r="S134" s="285"/>
      <c r="T134" s="283">
        <v>3</v>
      </c>
      <c r="U134" s="285"/>
      <c r="V134" s="283">
        <v>4</v>
      </c>
      <c r="W134" s="284"/>
      <c r="X134" s="285"/>
      <c r="Y134" s="212">
        <v>5</v>
      </c>
      <c r="Z134" s="283">
        <v>6</v>
      </c>
      <c r="AA134" s="284"/>
      <c r="AB134" s="284"/>
      <c r="AC134" s="284"/>
      <c r="AD134" s="284"/>
      <c r="AE134" s="285"/>
      <c r="AF134" s="283">
        <v>7</v>
      </c>
      <c r="AG134" s="284"/>
      <c r="AH134" s="284"/>
      <c r="AI134" s="284"/>
      <c r="AJ134" s="285"/>
      <c r="AK134" s="283">
        <v>8</v>
      </c>
      <c r="AL134" s="284"/>
      <c r="AM134" s="284"/>
      <c r="AN134" s="284"/>
      <c r="AO134" s="284"/>
      <c r="AP134" s="285"/>
      <c r="AQ134" s="283">
        <v>9</v>
      </c>
      <c r="AR134" s="284"/>
      <c r="AS134" s="284"/>
      <c r="AT134" s="284"/>
      <c r="AU134" s="284"/>
      <c r="AV134" s="285"/>
      <c r="AW134" s="283">
        <v>10</v>
      </c>
      <c r="AX134" s="284"/>
      <c r="AY134" s="284"/>
      <c r="AZ134" s="284"/>
      <c r="BA134" s="284"/>
      <c r="BB134" s="285"/>
      <c r="BC134" s="283">
        <v>11</v>
      </c>
      <c r="BD134" s="284"/>
      <c r="BE134" s="284"/>
      <c r="BF134" s="309"/>
    </row>
    <row r="135" spans="1:58" ht="15" customHeight="1" x14ac:dyDescent="0.25">
      <c r="A135" s="25"/>
      <c r="B135" s="280" t="s">
        <v>275</v>
      </c>
      <c r="C135" s="281"/>
      <c r="D135" s="281"/>
      <c r="E135" s="281"/>
      <c r="F135" s="281"/>
      <c r="G135" s="281"/>
      <c r="H135" s="281"/>
      <c r="I135" s="281"/>
      <c r="J135" s="282"/>
      <c r="K135" s="278" t="s">
        <v>252</v>
      </c>
      <c r="L135" s="278"/>
      <c r="M135" s="278"/>
      <c r="N135" s="278"/>
      <c r="O135" s="278"/>
      <c r="P135" s="278"/>
      <c r="Q135" s="278"/>
      <c r="R135" s="278"/>
      <c r="S135" s="279"/>
      <c r="T135" s="276" t="s">
        <v>20</v>
      </c>
      <c r="U135" s="277"/>
      <c r="V135" s="274">
        <v>1</v>
      </c>
      <c r="W135" s="275"/>
      <c r="X135" s="275"/>
      <c r="Y135" s="254">
        <v>30258.6</v>
      </c>
      <c r="Z135" s="272"/>
      <c r="AA135" s="272"/>
      <c r="AB135" s="272"/>
      <c r="AC135" s="272"/>
      <c r="AD135" s="272"/>
      <c r="AE135" s="272"/>
      <c r="AF135" s="272"/>
      <c r="AG135" s="272"/>
      <c r="AH135" s="272"/>
      <c r="AI135" s="272"/>
      <c r="AJ135" s="272"/>
      <c r="AK135" s="269"/>
      <c r="AL135" s="270"/>
      <c r="AM135" s="270"/>
      <c r="AN135" s="270"/>
      <c r="AO135" s="270"/>
      <c r="AP135" s="273"/>
      <c r="AQ135" s="272"/>
      <c r="AR135" s="272"/>
      <c r="AS135" s="272"/>
      <c r="AT135" s="272"/>
      <c r="AU135" s="272"/>
      <c r="AV135" s="272"/>
      <c r="AW135" s="272"/>
      <c r="AX135" s="272"/>
      <c r="AY135" s="272"/>
      <c r="AZ135" s="272"/>
      <c r="BA135" s="272"/>
      <c r="BB135" s="272"/>
      <c r="BC135" s="269">
        <f t="shared" ref="BC135:BC138" si="18">(Y135+Z135+AF135+AQ135+AW135)*12</f>
        <v>363103.19999999995</v>
      </c>
      <c r="BD135" s="270"/>
      <c r="BE135" s="270"/>
      <c r="BF135" s="271"/>
    </row>
    <row r="136" spans="1:58" ht="15" customHeight="1" x14ac:dyDescent="0.25">
      <c r="A136" s="25"/>
      <c r="B136" s="280" t="s">
        <v>275</v>
      </c>
      <c r="C136" s="281"/>
      <c r="D136" s="281"/>
      <c r="E136" s="281"/>
      <c r="F136" s="281"/>
      <c r="G136" s="281"/>
      <c r="H136" s="281"/>
      <c r="I136" s="281"/>
      <c r="J136" s="282"/>
      <c r="K136" s="278" t="s">
        <v>276</v>
      </c>
      <c r="L136" s="278"/>
      <c r="M136" s="278"/>
      <c r="N136" s="278"/>
      <c r="O136" s="278"/>
      <c r="P136" s="278"/>
      <c r="Q136" s="278"/>
      <c r="R136" s="278"/>
      <c r="S136" s="279"/>
      <c r="T136" s="276" t="s">
        <v>21</v>
      </c>
      <c r="U136" s="277"/>
      <c r="V136" s="274">
        <v>4</v>
      </c>
      <c r="W136" s="275"/>
      <c r="X136" s="275"/>
      <c r="Y136" s="254">
        <v>65637</v>
      </c>
      <c r="Z136" s="272">
        <v>2058.1999999999998</v>
      </c>
      <c r="AA136" s="272"/>
      <c r="AB136" s="272"/>
      <c r="AC136" s="272"/>
      <c r="AD136" s="272"/>
      <c r="AE136" s="272"/>
      <c r="AF136" s="269"/>
      <c r="AG136" s="270"/>
      <c r="AH136" s="270"/>
      <c r="AI136" s="270"/>
      <c r="AJ136" s="273"/>
      <c r="AK136" s="269"/>
      <c r="AL136" s="270"/>
      <c r="AM136" s="270"/>
      <c r="AN136" s="270"/>
      <c r="AO136" s="270"/>
      <c r="AP136" s="273"/>
      <c r="AQ136" s="272"/>
      <c r="AR136" s="272"/>
      <c r="AS136" s="272"/>
      <c r="AT136" s="272"/>
      <c r="AU136" s="272"/>
      <c r="AV136" s="272"/>
      <c r="AW136" s="272"/>
      <c r="AX136" s="272"/>
      <c r="AY136" s="272"/>
      <c r="AZ136" s="272"/>
      <c r="BA136" s="272"/>
      <c r="BB136" s="272"/>
      <c r="BC136" s="269">
        <f t="shared" si="18"/>
        <v>812342.39999999991</v>
      </c>
      <c r="BD136" s="270"/>
      <c r="BE136" s="270"/>
      <c r="BF136" s="271"/>
    </row>
    <row r="137" spans="1:58" ht="15" customHeight="1" x14ac:dyDescent="0.25">
      <c r="A137" s="25"/>
      <c r="B137" s="280" t="s">
        <v>275</v>
      </c>
      <c r="C137" s="281"/>
      <c r="D137" s="281"/>
      <c r="E137" s="281"/>
      <c r="F137" s="281"/>
      <c r="G137" s="281"/>
      <c r="H137" s="281"/>
      <c r="I137" s="281"/>
      <c r="J137" s="282"/>
      <c r="K137" s="278" t="s">
        <v>417</v>
      </c>
      <c r="L137" s="278"/>
      <c r="M137" s="278"/>
      <c r="N137" s="278"/>
      <c r="O137" s="278"/>
      <c r="P137" s="278"/>
      <c r="Q137" s="278"/>
      <c r="R137" s="278"/>
      <c r="S137" s="279"/>
      <c r="T137" s="276" t="s">
        <v>22</v>
      </c>
      <c r="U137" s="277"/>
      <c r="V137" s="283">
        <v>1</v>
      </c>
      <c r="W137" s="284"/>
      <c r="X137" s="285"/>
      <c r="Y137" s="254">
        <v>21879</v>
      </c>
      <c r="Z137" s="269"/>
      <c r="AA137" s="270"/>
      <c r="AB137" s="270"/>
      <c r="AC137" s="270"/>
      <c r="AD137" s="270"/>
      <c r="AE137" s="273"/>
      <c r="AF137" s="269"/>
      <c r="AG137" s="270"/>
      <c r="AH137" s="270"/>
      <c r="AI137" s="270"/>
      <c r="AJ137" s="273"/>
      <c r="AK137" s="269"/>
      <c r="AL137" s="270"/>
      <c r="AM137" s="270"/>
      <c r="AN137" s="270"/>
      <c r="AO137" s="270"/>
      <c r="AP137" s="273"/>
      <c r="AQ137" s="269"/>
      <c r="AR137" s="270"/>
      <c r="AS137" s="270"/>
      <c r="AT137" s="270"/>
      <c r="AU137" s="270"/>
      <c r="AV137" s="273"/>
      <c r="AW137" s="269"/>
      <c r="AX137" s="270"/>
      <c r="AY137" s="270"/>
      <c r="AZ137" s="270"/>
      <c r="BA137" s="270"/>
      <c r="BB137" s="273"/>
      <c r="BC137" s="269">
        <f t="shared" si="18"/>
        <v>262548</v>
      </c>
      <c r="BD137" s="270"/>
      <c r="BE137" s="270"/>
      <c r="BF137" s="271"/>
    </row>
    <row r="138" spans="1:58" ht="15" customHeight="1" x14ac:dyDescent="0.25">
      <c r="A138" s="25"/>
      <c r="B138" s="280" t="s">
        <v>275</v>
      </c>
      <c r="C138" s="281"/>
      <c r="D138" s="281"/>
      <c r="E138" s="281"/>
      <c r="F138" s="281"/>
      <c r="G138" s="281"/>
      <c r="H138" s="281"/>
      <c r="I138" s="281"/>
      <c r="J138" s="282"/>
      <c r="K138" s="278" t="s">
        <v>277</v>
      </c>
      <c r="L138" s="278"/>
      <c r="M138" s="278"/>
      <c r="N138" s="278"/>
      <c r="O138" s="278"/>
      <c r="P138" s="278"/>
      <c r="Q138" s="278"/>
      <c r="R138" s="278"/>
      <c r="S138" s="279"/>
      <c r="T138" s="276" t="s">
        <v>257</v>
      </c>
      <c r="U138" s="277"/>
      <c r="V138" s="274">
        <v>1</v>
      </c>
      <c r="W138" s="275"/>
      <c r="X138" s="275"/>
      <c r="Y138" s="254">
        <v>21879</v>
      </c>
      <c r="Z138" s="272"/>
      <c r="AA138" s="272"/>
      <c r="AB138" s="272"/>
      <c r="AC138" s="272"/>
      <c r="AD138" s="272"/>
      <c r="AE138" s="272"/>
      <c r="AF138" s="269"/>
      <c r="AG138" s="270"/>
      <c r="AH138" s="270"/>
      <c r="AI138" s="270"/>
      <c r="AJ138" s="273"/>
      <c r="AK138" s="269"/>
      <c r="AL138" s="270"/>
      <c r="AM138" s="270"/>
      <c r="AN138" s="270"/>
      <c r="AO138" s="270"/>
      <c r="AP138" s="273"/>
      <c r="AQ138" s="272"/>
      <c r="AR138" s="272"/>
      <c r="AS138" s="272"/>
      <c r="AT138" s="272"/>
      <c r="AU138" s="272"/>
      <c r="AV138" s="272"/>
      <c r="AW138" s="272">
        <v>5000</v>
      </c>
      <c r="AX138" s="272"/>
      <c r="AY138" s="272"/>
      <c r="AZ138" s="272"/>
      <c r="BA138" s="272"/>
      <c r="BB138" s="272"/>
      <c r="BC138" s="269">
        <f t="shared" si="18"/>
        <v>322548</v>
      </c>
      <c r="BD138" s="270"/>
      <c r="BE138" s="270"/>
      <c r="BF138" s="271"/>
    </row>
    <row r="139" spans="1:58" ht="15" customHeight="1" x14ac:dyDescent="0.25">
      <c r="A139" s="25"/>
      <c r="B139" s="280" t="s">
        <v>275</v>
      </c>
      <c r="C139" s="281"/>
      <c r="D139" s="281"/>
      <c r="E139" s="281"/>
      <c r="F139" s="281"/>
      <c r="G139" s="281"/>
      <c r="H139" s="281"/>
      <c r="I139" s="281"/>
      <c r="J139" s="282"/>
      <c r="K139" s="278" t="s">
        <v>253</v>
      </c>
      <c r="L139" s="278"/>
      <c r="M139" s="278"/>
      <c r="N139" s="278"/>
      <c r="O139" s="278"/>
      <c r="P139" s="278"/>
      <c r="Q139" s="278"/>
      <c r="R139" s="278"/>
      <c r="S139" s="279"/>
      <c r="T139" s="276" t="s">
        <v>258</v>
      </c>
      <c r="U139" s="277"/>
      <c r="V139" s="274">
        <v>1</v>
      </c>
      <c r="W139" s="275"/>
      <c r="X139" s="275"/>
      <c r="Y139" s="254">
        <v>20827</v>
      </c>
      <c r="Z139" s="272"/>
      <c r="AA139" s="272"/>
      <c r="AB139" s="272"/>
      <c r="AC139" s="272"/>
      <c r="AD139" s="272"/>
      <c r="AE139" s="272"/>
      <c r="AF139" s="269"/>
      <c r="AG139" s="270"/>
      <c r="AH139" s="270"/>
      <c r="AI139" s="270"/>
      <c r="AJ139" s="273"/>
      <c r="AK139" s="269"/>
      <c r="AL139" s="270"/>
      <c r="AM139" s="270"/>
      <c r="AN139" s="270"/>
      <c r="AO139" s="270"/>
      <c r="AP139" s="273"/>
      <c r="AQ139" s="272"/>
      <c r="AR139" s="272"/>
      <c r="AS139" s="272"/>
      <c r="AT139" s="272"/>
      <c r="AU139" s="272"/>
      <c r="AV139" s="272"/>
      <c r="AW139" s="272">
        <v>15000</v>
      </c>
      <c r="AX139" s="272"/>
      <c r="AY139" s="272"/>
      <c r="AZ139" s="272"/>
      <c r="BA139" s="272"/>
      <c r="BB139" s="272"/>
      <c r="BC139" s="269">
        <f>(Y139+Z139+AF139+AK139+AQ139+AW139)*12</f>
        <v>429924</v>
      </c>
      <c r="BD139" s="270"/>
      <c r="BE139" s="270"/>
      <c r="BF139" s="271"/>
    </row>
    <row r="140" spans="1:58" ht="15" customHeight="1" x14ac:dyDescent="0.25">
      <c r="A140" s="25"/>
      <c r="B140" s="280" t="s">
        <v>275</v>
      </c>
      <c r="C140" s="281"/>
      <c r="D140" s="281"/>
      <c r="E140" s="281"/>
      <c r="F140" s="281"/>
      <c r="G140" s="281"/>
      <c r="H140" s="281"/>
      <c r="I140" s="281"/>
      <c r="J140" s="282"/>
      <c r="K140" s="278" t="s">
        <v>279</v>
      </c>
      <c r="L140" s="278"/>
      <c r="M140" s="278"/>
      <c r="N140" s="278"/>
      <c r="O140" s="278"/>
      <c r="P140" s="278"/>
      <c r="Q140" s="278"/>
      <c r="R140" s="278"/>
      <c r="S140" s="279"/>
      <c r="T140" s="276" t="s">
        <v>259</v>
      </c>
      <c r="U140" s="277"/>
      <c r="V140" s="274">
        <v>1</v>
      </c>
      <c r="W140" s="275"/>
      <c r="X140" s="275"/>
      <c r="Y140" s="254">
        <v>10506</v>
      </c>
      <c r="Z140" s="272"/>
      <c r="AA140" s="272"/>
      <c r="AB140" s="272"/>
      <c r="AC140" s="272"/>
      <c r="AD140" s="272"/>
      <c r="AE140" s="272"/>
      <c r="AF140" s="269"/>
      <c r="AG140" s="270"/>
      <c r="AH140" s="270"/>
      <c r="AI140" s="270"/>
      <c r="AJ140" s="273"/>
      <c r="AK140" s="269"/>
      <c r="AL140" s="270"/>
      <c r="AM140" s="270"/>
      <c r="AN140" s="270"/>
      <c r="AO140" s="270"/>
      <c r="AP140" s="273"/>
      <c r="AQ140" s="272"/>
      <c r="AR140" s="272"/>
      <c r="AS140" s="272"/>
      <c r="AT140" s="272"/>
      <c r="AU140" s="272"/>
      <c r="AV140" s="272"/>
      <c r="AW140" s="272"/>
      <c r="AX140" s="272"/>
      <c r="AY140" s="272"/>
      <c r="AZ140" s="272"/>
      <c r="BA140" s="272"/>
      <c r="BB140" s="272"/>
      <c r="BC140" s="269">
        <f t="shared" ref="BC140:BC145" si="19">(Y140+Z140+AF140+AK140+AQ140+AW140)*12</f>
        <v>126072</v>
      </c>
      <c r="BD140" s="270"/>
      <c r="BE140" s="270"/>
      <c r="BF140" s="271"/>
    </row>
    <row r="141" spans="1:58" ht="15" customHeight="1" x14ac:dyDescent="0.25">
      <c r="A141" s="25"/>
      <c r="B141" s="280" t="s">
        <v>275</v>
      </c>
      <c r="C141" s="281"/>
      <c r="D141" s="281"/>
      <c r="E141" s="281"/>
      <c r="F141" s="281"/>
      <c r="G141" s="281"/>
      <c r="H141" s="281"/>
      <c r="I141" s="281"/>
      <c r="J141" s="282"/>
      <c r="K141" s="278" t="s">
        <v>399</v>
      </c>
      <c r="L141" s="278"/>
      <c r="M141" s="278"/>
      <c r="N141" s="278"/>
      <c r="O141" s="278"/>
      <c r="P141" s="278"/>
      <c r="Q141" s="278"/>
      <c r="R141" s="278"/>
      <c r="S141" s="279"/>
      <c r="T141" s="276" t="s">
        <v>260</v>
      </c>
      <c r="U141" s="277"/>
      <c r="V141" s="274">
        <v>1</v>
      </c>
      <c r="W141" s="275"/>
      <c r="X141" s="275"/>
      <c r="Y141" s="254">
        <v>9358</v>
      </c>
      <c r="Z141" s="272"/>
      <c r="AA141" s="272"/>
      <c r="AB141" s="272"/>
      <c r="AC141" s="272"/>
      <c r="AD141" s="272"/>
      <c r="AE141" s="272"/>
      <c r="AF141" s="269"/>
      <c r="AG141" s="270"/>
      <c r="AH141" s="270"/>
      <c r="AI141" s="270"/>
      <c r="AJ141" s="273"/>
      <c r="AK141" s="269"/>
      <c r="AL141" s="270"/>
      <c r="AM141" s="270"/>
      <c r="AN141" s="270"/>
      <c r="AO141" s="270"/>
      <c r="AP141" s="273"/>
      <c r="AQ141" s="272"/>
      <c r="AR141" s="272"/>
      <c r="AS141" s="272"/>
      <c r="AT141" s="272"/>
      <c r="AU141" s="272"/>
      <c r="AV141" s="272"/>
      <c r="AW141" s="272"/>
      <c r="AX141" s="272"/>
      <c r="AY141" s="272"/>
      <c r="AZ141" s="272"/>
      <c r="BA141" s="272"/>
      <c r="BB141" s="272"/>
      <c r="BC141" s="269">
        <f t="shared" si="19"/>
        <v>112296</v>
      </c>
      <c r="BD141" s="270"/>
      <c r="BE141" s="270"/>
      <c r="BF141" s="271"/>
    </row>
    <row r="142" spans="1:58" ht="15" customHeight="1" x14ac:dyDescent="0.25">
      <c r="A142" s="25"/>
      <c r="B142" s="280" t="s">
        <v>278</v>
      </c>
      <c r="C142" s="281"/>
      <c r="D142" s="281"/>
      <c r="E142" s="281"/>
      <c r="F142" s="281"/>
      <c r="G142" s="281"/>
      <c r="H142" s="281"/>
      <c r="I142" s="281"/>
      <c r="J142" s="282"/>
      <c r="K142" s="278" t="s">
        <v>280</v>
      </c>
      <c r="L142" s="278"/>
      <c r="M142" s="278"/>
      <c r="N142" s="278"/>
      <c r="O142" s="278"/>
      <c r="P142" s="278"/>
      <c r="Q142" s="278"/>
      <c r="R142" s="278"/>
      <c r="S142" s="279"/>
      <c r="T142" s="276" t="s">
        <v>261</v>
      </c>
      <c r="U142" s="277"/>
      <c r="V142" s="274">
        <v>1</v>
      </c>
      <c r="W142" s="275"/>
      <c r="X142" s="275"/>
      <c r="Y142" s="254">
        <v>8210</v>
      </c>
      <c r="Z142" s="272"/>
      <c r="AA142" s="272"/>
      <c r="AB142" s="272"/>
      <c r="AC142" s="272"/>
      <c r="AD142" s="272"/>
      <c r="AE142" s="272"/>
      <c r="AF142" s="269"/>
      <c r="AG142" s="270"/>
      <c r="AH142" s="270"/>
      <c r="AI142" s="270"/>
      <c r="AJ142" s="273"/>
      <c r="AK142" s="269"/>
      <c r="AL142" s="270"/>
      <c r="AM142" s="270"/>
      <c r="AN142" s="270"/>
      <c r="AO142" s="270"/>
      <c r="AP142" s="273"/>
      <c r="AQ142" s="272"/>
      <c r="AR142" s="272"/>
      <c r="AS142" s="272"/>
      <c r="AT142" s="272"/>
      <c r="AU142" s="272"/>
      <c r="AV142" s="272"/>
      <c r="AW142" s="272"/>
      <c r="AX142" s="272"/>
      <c r="AY142" s="272"/>
      <c r="AZ142" s="272"/>
      <c r="BA142" s="272"/>
      <c r="BB142" s="272"/>
      <c r="BC142" s="269">
        <f t="shared" si="19"/>
        <v>98520</v>
      </c>
      <c r="BD142" s="270"/>
      <c r="BE142" s="270"/>
      <c r="BF142" s="271"/>
    </row>
    <row r="143" spans="1:58" ht="15" customHeight="1" x14ac:dyDescent="0.25">
      <c r="A143" s="25"/>
      <c r="B143" s="280" t="s">
        <v>278</v>
      </c>
      <c r="C143" s="281"/>
      <c r="D143" s="281"/>
      <c r="E143" s="281"/>
      <c r="F143" s="281"/>
      <c r="G143" s="281"/>
      <c r="H143" s="281"/>
      <c r="I143" s="281"/>
      <c r="J143" s="282"/>
      <c r="K143" s="278" t="s">
        <v>281</v>
      </c>
      <c r="L143" s="278"/>
      <c r="M143" s="278"/>
      <c r="N143" s="278"/>
      <c r="O143" s="278"/>
      <c r="P143" s="278"/>
      <c r="Q143" s="278"/>
      <c r="R143" s="278"/>
      <c r="S143" s="279"/>
      <c r="T143" s="276" t="s">
        <v>262</v>
      </c>
      <c r="U143" s="277"/>
      <c r="V143" s="274">
        <v>1</v>
      </c>
      <c r="W143" s="275"/>
      <c r="X143" s="275"/>
      <c r="Y143" s="254">
        <v>10047</v>
      </c>
      <c r="Z143" s="272"/>
      <c r="AA143" s="272"/>
      <c r="AB143" s="272"/>
      <c r="AC143" s="272"/>
      <c r="AD143" s="272"/>
      <c r="AE143" s="272"/>
      <c r="AF143" s="269"/>
      <c r="AG143" s="270"/>
      <c r="AH143" s="270"/>
      <c r="AI143" s="270"/>
      <c r="AJ143" s="273"/>
      <c r="AK143" s="269"/>
      <c r="AL143" s="270"/>
      <c r="AM143" s="270"/>
      <c r="AN143" s="270"/>
      <c r="AO143" s="270"/>
      <c r="AP143" s="273"/>
      <c r="AQ143" s="272"/>
      <c r="AR143" s="272"/>
      <c r="AS143" s="272"/>
      <c r="AT143" s="272"/>
      <c r="AU143" s="272"/>
      <c r="AV143" s="272"/>
      <c r="AW143" s="272">
        <v>18000</v>
      </c>
      <c r="AX143" s="272"/>
      <c r="AY143" s="272"/>
      <c r="AZ143" s="272"/>
      <c r="BA143" s="272"/>
      <c r="BB143" s="272"/>
      <c r="BC143" s="269">
        <f t="shared" si="19"/>
        <v>336564</v>
      </c>
      <c r="BD143" s="270"/>
      <c r="BE143" s="270"/>
      <c r="BF143" s="271"/>
    </row>
    <row r="144" spans="1:58" ht="15" customHeight="1" x14ac:dyDescent="0.25">
      <c r="A144" s="25"/>
      <c r="B144" s="280" t="s">
        <v>278</v>
      </c>
      <c r="C144" s="281"/>
      <c r="D144" s="281"/>
      <c r="E144" s="281"/>
      <c r="F144" s="281"/>
      <c r="G144" s="281"/>
      <c r="H144" s="281"/>
      <c r="I144" s="281"/>
      <c r="J144" s="282"/>
      <c r="K144" s="278" t="s">
        <v>282</v>
      </c>
      <c r="L144" s="278"/>
      <c r="M144" s="278"/>
      <c r="N144" s="278"/>
      <c r="O144" s="278"/>
      <c r="P144" s="278"/>
      <c r="Q144" s="278"/>
      <c r="R144" s="278"/>
      <c r="S144" s="279"/>
      <c r="T144" s="276" t="s">
        <v>263</v>
      </c>
      <c r="U144" s="277"/>
      <c r="V144" s="274">
        <v>1</v>
      </c>
      <c r="W144" s="275"/>
      <c r="X144" s="275"/>
      <c r="Y144" s="254">
        <v>9128</v>
      </c>
      <c r="Z144" s="272"/>
      <c r="AA144" s="272"/>
      <c r="AB144" s="272"/>
      <c r="AC144" s="272"/>
      <c r="AD144" s="272"/>
      <c r="AE144" s="272"/>
      <c r="AF144" s="269"/>
      <c r="AG144" s="270"/>
      <c r="AH144" s="270"/>
      <c r="AI144" s="270"/>
      <c r="AJ144" s="273"/>
      <c r="AK144" s="269"/>
      <c r="AL144" s="270"/>
      <c r="AM144" s="270"/>
      <c r="AN144" s="270"/>
      <c r="AO144" s="270"/>
      <c r="AP144" s="273"/>
      <c r="AQ144" s="272"/>
      <c r="AR144" s="272"/>
      <c r="AS144" s="272"/>
      <c r="AT144" s="272"/>
      <c r="AU144" s="272"/>
      <c r="AV144" s="272"/>
      <c r="AW144" s="272"/>
      <c r="AX144" s="272"/>
      <c r="AY144" s="272"/>
      <c r="AZ144" s="272"/>
      <c r="BA144" s="272"/>
      <c r="BB144" s="272"/>
      <c r="BC144" s="269">
        <f t="shared" si="19"/>
        <v>109536</v>
      </c>
      <c r="BD144" s="270"/>
      <c r="BE144" s="270"/>
      <c r="BF144" s="271"/>
    </row>
    <row r="145" spans="1:58" ht="15" customHeight="1" x14ac:dyDescent="0.25">
      <c r="A145" s="25"/>
      <c r="B145" s="280" t="s">
        <v>278</v>
      </c>
      <c r="C145" s="281"/>
      <c r="D145" s="281"/>
      <c r="E145" s="281"/>
      <c r="F145" s="281"/>
      <c r="G145" s="281"/>
      <c r="H145" s="281"/>
      <c r="I145" s="281"/>
      <c r="J145" s="282"/>
      <c r="K145" s="279" t="s">
        <v>398</v>
      </c>
      <c r="L145" s="339"/>
      <c r="M145" s="339"/>
      <c r="N145" s="339"/>
      <c r="O145" s="339"/>
      <c r="P145" s="339"/>
      <c r="Q145" s="339"/>
      <c r="R145" s="339"/>
      <c r="S145" s="340"/>
      <c r="T145" s="276" t="s">
        <v>264</v>
      </c>
      <c r="U145" s="277"/>
      <c r="V145" s="274"/>
      <c r="W145" s="275"/>
      <c r="X145" s="275"/>
      <c r="Y145" s="254"/>
      <c r="Z145" s="272"/>
      <c r="AA145" s="272"/>
      <c r="AB145" s="272"/>
      <c r="AC145" s="272"/>
      <c r="AD145" s="272"/>
      <c r="AE145" s="272"/>
      <c r="AF145" s="269"/>
      <c r="AG145" s="270"/>
      <c r="AH145" s="270"/>
      <c r="AI145" s="270"/>
      <c r="AJ145" s="273"/>
      <c r="AK145" s="269"/>
      <c r="AL145" s="270"/>
      <c r="AM145" s="270"/>
      <c r="AN145" s="270"/>
      <c r="AO145" s="270"/>
      <c r="AP145" s="273"/>
      <c r="AQ145" s="272"/>
      <c r="AR145" s="272"/>
      <c r="AS145" s="272"/>
      <c r="AT145" s="272"/>
      <c r="AU145" s="272"/>
      <c r="AV145" s="272"/>
      <c r="AW145" s="272"/>
      <c r="AX145" s="272"/>
      <c r="AY145" s="272"/>
      <c r="AZ145" s="272"/>
      <c r="BA145" s="272"/>
      <c r="BB145" s="272"/>
      <c r="BC145" s="269">
        <f t="shared" si="19"/>
        <v>0</v>
      </c>
      <c r="BD145" s="270"/>
      <c r="BE145" s="270"/>
      <c r="BF145" s="271"/>
    </row>
    <row r="146" spans="1:58" ht="15" customHeight="1" x14ac:dyDescent="0.25">
      <c r="A146" s="25"/>
      <c r="B146" s="280" t="s">
        <v>284</v>
      </c>
      <c r="C146" s="281"/>
      <c r="D146" s="281"/>
      <c r="E146" s="281"/>
      <c r="F146" s="281"/>
      <c r="G146" s="281"/>
      <c r="H146" s="281"/>
      <c r="I146" s="281"/>
      <c r="J146" s="282"/>
      <c r="K146" s="278" t="s">
        <v>419</v>
      </c>
      <c r="L146" s="278"/>
      <c r="M146" s="278"/>
      <c r="N146" s="278"/>
      <c r="O146" s="278"/>
      <c r="P146" s="278"/>
      <c r="Q146" s="278"/>
      <c r="R146" s="278"/>
      <c r="S146" s="279"/>
      <c r="T146" s="276" t="s">
        <v>265</v>
      </c>
      <c r="U146" s="277"/>
      <c r="V146" s="274">
        <v>0.5</v>
      </c>
      <c r="W146" s="274"/>
      <c r="X146" s="274"/>
      <c r="Y146" s="254">
        <v>11233</v>
      </c>
      <c r="Z146" s="272"/>
      <c r="AA146" s="272"/>
      <c r="AB146" s="272"/>
      <c r="AC146" s="272"/>
      <c r="AD146" s="272"/>
      <c r="AE146" s="272"/>
      <c r="AF146" s="269"/>
      <c r="AG146" s="270"/>
      <c r="AH146" s="270"/>
      <c r="AI146" s="270"/>
      <c r="AJ146" s="273"/>
      <c r="AK146" s="269"/>
      <c r="AL146" s="270"/>
      <c r="AM146" s="270"/>
      <c r="AN146" s="270"/>
      <c r="AO146" s="270"/>
      <c r="AP146" s="273"/>
      <c r="AQ146" s="272"/>
      <c r="AR146" s="272"/>
      <c r="AS146" s="272"/>
      <c r="AT146" s="272"/>
      <c r="AU146" s="272"/>
      <c r="AV146" s="272"/>
      <c r="AW146" s="272"/>
      <c r="AX146" s="272"/>
      <c r="AY146" s="272"/>
      <c r="AZ146" s="272"/>
      <c r="BA146" s="272"/>
      <c r="BB146" s="272"/>
      <c r="BC146" s="269">
        <f t="shared" ref="BC146" si="20">(Y146+Z146+AF146+AQ146+AW146)*12</f>
        <v>134796</v>
      </c>
      <c r="BD146" s="270"/>
      <c r="BE146" s="270"/>
      <c r="BF146" s="271"/>
    </row>
    <row r="147" spans="1:58" ht="15" customHeight="1" x14ac:dyDescent="0.25">
      <c r="A147" s="25"/>
      <c r="B147" s="280" t="s">
        <v>284</v>
      </c>
      <c r="C147" s="281"/>
      <c r="D147" s="281"/>
      <c r="E147" s="281"/>
      <c r="F147" s="281"/>
      <c r="G147" s="281"/>
      <c r="H147" s="281"/>
      <c r="I147" s="281"/>
      <c r="J147" s="282"/>
      <c r="K147" s="278" t="s">
        <v>283</v>
      </c>
      <c r="L147" s="278"/>
      <c r="M147" s="278"/>
      <c r="N147" s="278"/>
      <c r="O147" s="278"/>
      <c r="P147" s="278"/>
      <c r="Q147" s="278"/>
      <c r="R147" s="278"/>
      <c r="S147" s="279"/>
      <c r="T147" s="276" t="s">
        <v>266</v>
      </c>
      <c r="U147" s="277"/>
      <c r="V147" s="274">
        <v>50.89</v>
      </c>
      <c r="W147" s="275"/>
      <c r="X147" s="275"/>
      <c r="Y147" s="254">
        <v>780454.22</v>
      </c>
      <c r="Z147" s="272">
        <v>10146.18</v>
      </c>
      <c r="AA147" s="272"/>
      <c r="AB147" s="272"/>
      <c r="AC147" s="272"/>
      <c r="AD147" s="272"/>
      <c r="AE147" s="272"/>
      <c r="AF147" s="269"/>
      <c r="AG147" s="270"/>
      <c r="AH147" s="270"/>
      <c r="AI147" s="270"/>
      <c r="AJ147" s="273"/>
      <c r="AK147" s="269"/>
      <c r="AL147" s="270"/>
      <c r="AM147" s="270"/>
      <c r="AN147" s="270"/>
      <c r="AO147" s="270"/>
      <c r="AP147" s="273"/>
      <c r="AQ147" s="272"/>
      <c r="AR147" s="272"/>
      <c r="AS147" s="272"/>
      <c r="AT147" s="272"/>
      <c r="AU147" s="272"/>
      <c r="AV147" s="272"/>
      <c r="AW147" s="272"/>
      <c r="AX147" s="272"/>
      <c r="AY147" s="272"/>
      <c r="AZ147" s="272"/>
      <c r="BA147" s="272"/>
      <c r="BB147" s="272"/>
      <c r="BC147" s="269">
        <f t="shared" ref="BC147" si="21">(Y147+Z147+AF147+AK147+AQ147+AW147)*12</f>
        <v>9487204.8000000007</v>
      </c>
      <c r="BD147" s="270"/>
      <c r="BE147" s="270"/>
      <c r="BF147" s="271"/>
    </row>
    <row r="148" spans="1:58" ht="25.5" customHeight="1" x14ac:dyDescent="0.25">
      <c r="A148" s="25"/>
      <c r="B148" s="280" t="s">
        <v>284</v>
      </c>
      <c r="C148" s="281"/>
      <c r="D148" s="281"/>
      <c r="E148" s="281"/>
      <c r="F148" s="281"/>
      <c r="G148" s="281"/>
      <c r="H148" s="281"/>
      <c r="I148" s="281"/>
      <c r="J148" s="282"/>
      <c r="K148" s="278" t="s">
        <v>285</v>
      </c>
      <c r="L148" s="278"/>
      <c r="M148" s="278"/>
      <c r="N148" s="278"/>
      <c r="O148" s="278"/>
      <c r="P148" s="278"/>
      <c r="Q148" s="278"/>
      <c r="R148" s="278"/>
      <c r="S148" s="279"/>
      <c r="T148" s="276" t="s">
        <v>267</v>
      </c>
      <c r="U148" s="277"/>
      <c r="V148" s="274"/>
      <c r="W148" s="275"/>
      <c r="X148" s="275"/>
      <c r="Y148" s="254"/>
      <c r="Z148" s="272"/>
      <c r="AA148" s="272"/>
      <c r="AB148" s="272"/>
      <c r="AC148" s="272"/>
      <c r="AD148" s="272"/>
      <c r="AE148" s="272"/>
      <c r="AF148" s="269"/>
      <c r="AG148" s="270"/>
      <c r="AH148" s="270"/>
      <c r="AI148" s="270"/>
      <c r="AJ148" s="273"/>
      <c r="AK148" s="269"/>
      <c r="AL148" s="270"/>
      <c r="AM148" s="270"/>
      <c r="AN148" s="270"/>
      <c r="AO148" s="270"/>
      <c r="AP148" s="273"/>
      <c r="AQ148" s="272"/>
      <c r="AR148" s="272"/>
      <c r="AS148" s="272"/>
      <c r="AT148" s="272"/>
      <c r="AU148" s="272"/>
      <c r="AV148" s="272"/>
      <c r="AW148" s="272"/>
      <c r="AX148" s="272"/>
      <c r="AY148" s="272"/>
      <c r="AZ148" s="272"/>
      <c r="BA148" s="272"/>
      <c r="BB148" s="272"/>
      <c r="BC148" s="269">
        <f t="shared" ref="BC148:BC156" si="22">(Y148+Z148+AF148+AQ148+AW148)*12</f>
        <v>0</v>
      </c>
      <c r="BD148" s="270"/>
      <c r="BE148" s="270"/>
      <c r="BF148" s="271"/>
    </row>
    <row r="149" spans="1:58" ht="15" customHeight="1" x14ac:dyDescent="0.25">
      <c r="A149" s="25"/>
      <c r="B149" s="280" t="s">
        <v>284</v>
      </c>
      <c r="C149" s="281"/>
      <c r="D149" s="281"/>
      <c r="E149" s="281"/>
      <c r="F149" s="281"/>
      <c r="G149" s="281"/>
      <c r="H149" s="281"/>
      <c r="I149" s="281"/>
      <c r="J149" s="282"/>
      <c r="K149" s="278" t="s">
        <v>286</v>
      </c>
      <c r="L149" s="278"/>
      <c r="M149" s="278"/>
      <c r="N149" s="278"/>
      <c r="O149" s="278"/>
      <c r="P149" s="278"/>
      <c r="Q149" s="278"/>
      <c r="R149" s="278"/>
      <c r="S149" s="279"/>
      <c r="T149" s="276" t="s">
        <v>268</v>
      </c>
      <c r="U149" s="277"/>
      <c r="V149" s="274">
        <v>1</v>
      </c>
      <c r="W149" s="275"/>
      <c r="X149" s="275"/>
      <c r="Y149" s="254">
        <v>12009</v>
      </c>
      <c r="Z149" s="272"/>
      <c r="AA149" s="272"/>
      <c r="AB149" s="272"/>
      <c r="AC149" s="272"/>
      <c r="AD149" s="272"/>
      <c r="AE149" s="272"/>
      <c r="AF149" s="269">
        <f>Y149*20%</f>
        <v>2401.8000000000002</v>
      </c>
      <c r="AG149" s="270"/>
      <c r="AH149" s="270"/>
      <c r="AI149" s="270"/>
      <c r="AJ149" s="273"/>
      <c r="AK149" s="269"/>
      <c r="AL149" s="270"/>
      <c r="AM149" s="270"/>
      <c r="AN149" s="270"/>
      <c r="AO149" s="270"/>
      <c r="AP149" s="273"/>
      <c r="AQ149" s="272"/>
      <c r="AR149" s="272"/>
      <c r="AS149" s="272"/>
      <c r="AT149" s="272"/>
      <c r="AU149" s="272"/>
      <c r="AV149" s="272"/>
      <c r="AW149" s="272"/>
      <c r="AX149" s="272"/>
      <c r="AY149" s="272"/>
      <c r="AZ149" s="272"/>
      <c r="BA149" s="272"/>
      <c r="BB149" s="272"/>
      <c r="BC149" s="269">
        <f t="shared" si="22"/>
        <v>172929.59999999998</v>
      </c>
      <c r="BD149" s="270"/>
      <c r="BE149" s="270"/>
      <c r="BF149" s="271"/>
    </row>
    <row r="150" spans="1:58" ht="15" customHeight="1" x14ac:dyDescent="0.25">
      <c r="A150" s="25"/>
      <c r="B150" s="280" t="s">
        <v>284</v>
      </c>
      <c r="C150" s="281"/>
      <c r="D150" s="281"/>
      <c r="E150" s="281"/>
      <c r="F150" s="281"/>
      <c r="G150" s="281"/>
      <c r="H150" s="281"/>
      <c r="I150" s="281"/>
      <c r="J150" s="282"/>
      <c r="K150" s="278" t="s">
        <v>456</v>
      </c>
      <c r="L150" s="278"/>
      <c r="M150" s="278"/>
      <c r="N150" s="278"/>
      <c r="O150" s="278"/>
      <c r="P150" s="278"/>
      <c r="Q150" s="278"/>
      <c r="R150" s="278"/>
      <c r="S150" s="279"/>
      <c r="T150" s="276" t="s">
        <v>269</v>
      </c>
      <c r="U150" s="277"/>
      <c r="V150" s="274">
        <v>2</v>
      </c>
      <c r="W150" s="275"/>
      <c r="X150" s="275"/>
      <c r="Y150" s="254">
        <v>27302</v>
      </c>
      <c r="Z150" s="272"/>
      <c r="AA150" s="272"/>
      <c r="AB150" s="272"/>
      <c r="AC150" s="272"/>
      <c r="AD150" s="272"/>
      <c r="AE150" s="272"/>
      <c r="AF150" s="269"/>
      <c r="AG150" s="270"/>
      <c r="AH150" s="270"/>
      <c r="AI150" s="270"/>
      <c r="AJ150" s="273"/>
      <c r="AK150" s="269"/>
      <c r="AL150" s="270"/>
      <c r="AM150" s="270"/>
      <c r="AN150" s="270"/>
      <c r="AO150" s="270"/>
      <c r="AP150" s="273"/>
      <c r="AQ150" s="272"/>
      <c r="AR150" s="272"/>
      <c r="AS150" s="272"/>
      <c r="AT150" s="272"/>
      <c r="AU150" s="272"/>
      <c r="AV150" s="272"/>
      <c r="AW150" s="272"/>
      <c r="AX150" s="272"/>
      <c r="AY150" s="272"/>
      <c r="AZ150" s="272"/>
      <c r="BA150" s="272"/>
      <c r="BB150" s="272"/>
      <c r="BC150" s="269">
        <f t="shared" si="22"/>
        <v>327624</v>
      </c>
      <c r="BD150" s="270"/>
      <c r="BE150" s="270"/>
      <c r="BF150" s="271"/>
    </row>
    <row r="151" spans="1:58" ht="15" customHeight="1" x14ac:dyDescent="0.25">
      <c r="A151" s="25"/>
      <c r="B151" s="280" t="s">
        <v>284</v>
      </c>
      <c r="C151" s="281"/>
      <c r="D151" s="281"/>
      <c r="E151" s="281"/>
      <c r="F151" s="281"/>
      <c r="G151" s="281"/>
      <c r="H151" s="281"/>
      <c r="I151" s="281"/>
      <c r="J151" s="282"/>
      <c r="K151" s="278" t="s">
        <v>287</v>
      </c>
      <c r="L151" s="278"/>
      <c r="M151" s="278"/>
      <c r="N151" s="278"/>
      <c r="O151" s="278"/>
      <c r="P151" s="278"/>
      <c r="Q151" s="278"/>
      <c r="R151" s="278"/>
      <c r="S151" s="279"/>
      <c r="T151" s="276" t="s">
        <v>270</v>
      </c>
      <c r="U151" s="277"/>
      <c r="V151" s="274">
        <v>2</v>
      </c>
      <c r="W151" s="275"/>
      <c r="X151" s="275"/>
      <c r="Y151" s="254">
        <v>27500.25</v>
      </c>
      <c r="Z151" s="272"/>
      <c r="AA151" s="272"/>
      <c r="AB151" s="272"/>
      <c r="AC151" s="272"/>
      <c r="AD151" s="272"/>
      <c r="AE151" s="272"/>
      <c r="AF151" s="269">
        <f t="shared" ref="AF151:AF153" si="23">Y151*20%</f>
        <v>5500.05</v>
      </c>
      <c r="AG151" s="270"/>
      <c r="AH151" s="270"/>
      <c r="AI151" s="270"/>
      <c r="AJ151" s="273"/>
      <c r="AK151" s="269"/>
      <c r="AL151" s="270"/>
      <c r="AM151" s="270"/>
      <c r="AN151" s="270"/>
      <c r="AO151" s="270"/>
      <c r="AP151" s="273"/>
      <c r="AQ151" s="272"/>
      <c r="AR151" s="272"/>
      <c r="AS151" s="272"/>
      <c r="AT151" s="272"/>
      <c r="AU151" s="272"/>
      <c r="AV151" s="272"/>
      <c r="AW151" s="272"/>
      <c r="AX151" s="272"/>
      <c r="AY151" s="272"/>
      <c r="AZ151" s="272"/>
      <c r="BA151" s="272"/>
      <c r="BB151" s="272"/>
      <c r="BC151" s="269">
        <f t="shared" si="22"/>
        <v>396003.60000000003</v>
      </c>
      <c r="BD151" s="270"/>
      <c r="BE151" s="270"/>
      <c r="BF151" s="271"/>
    </row>
    <row r="152" spans="1:58" ht="15" customHeight="1" x14ac:dyDescent="0.25">
      <c r="A152" s="25"/>
      <c r="B152" s="280" t="s">
        <v>284</v>
      </c>
      <c r="C152" s="281"/>
      <c r="D152" s="281"/>
      <c r="E152" s="281"/>
      <c r="F152" s="281"/>
      <c r="G152" s="281"/>
      <c r="H152" s="281"/>
      <c r="I152" s="281"/>
      <c r="J152" s="282"/>
      <c r="K152" s="278" t="s">
        <v>288</v>
      </c>
      <c r="L152" s="278"/>
      <c r="M152" s="278"/>
      <c r="N152" s="278"/>
      <c r="O152" s="278"/>
      <c r="P152" s="278"/>
      <c r="Q152" s="278"/>
      <c r="R152" s="278"/>
      <c r="S152" s="279"/>
      <c r="T152" s="276" t="s">
        <v>271</v>
      </c>
      <c r="U152" s="277"/>
      <c r="V152" s="274">
        <v>2.5</v>
      </c>
      <c r="W152" s="275"/>
      <c r="X152" s="275"/>
      <c r="Y152" s="254">
        <v>29156.61</v>
      </c>
      <c r="Z152" s="272"/>
      <c r="AA152" s="272"/>
      <c r="AB152" s="272"/>
      <c r="AC152" s="272"/>
      <c r="AD152" s="272"/>
      <c r="AE152" s="272"/>
      <c r="AF152" s="269">
        <f t="shared" si="23"/>
        <v>5831.3220000000001</v>
      </c>
      <c r="AG152" s="270"/>
      <c r="AH152" s="270"/>
      <c r="AI152" s="270"/>
      <c r="AJ152" s="273"/>
      <c r="AK152" s="269"/>
      <c r="AL152" s="270"/>
      <c r="AM152" s="270"/>
      <c r="AN152" s="270"/>
      <c r="AO152" s="270"/>
      <c r="AP152" s="273"/>
      <c r="AQ152" s="272"/>
      <c r="AR152" s="272"/>
      <c r="AS152" s="272"/>
      <c r="AT152" s="272"/>
      <c r="AU152" s="272"/>
      <c r="AV152" s="272"/>
      <c r="AW152" s="272"/>
      <c r="AX152" s="272"/>
      <c r="AY152" s="272"/>
      <c r="AZ152" s="272"/>
      <c r="BA152" s="272"/>
      <c r="BB152" s="272"/>
      <c r="BC152" s="269">
        <f t="shared" si="22"/>
        <v>419855.18400000001</v>
      </c>
      <c r="BD152" s="270"/>
      <c r="BE152" s="270"/>
      <c r="BF152" s="271"/>
    </row>
    <row r="153" spans="1:58" ht="15" customHeight="1" x14ac:dyDescent="0.25">
      <c r="A153" s="25"/>
      <c r="B153" s="280" t="s">
        <v>284</v>
      </c>
      <c r="C153" s="281"/>
      <c r="D153" s="281"/>
      <c r="E153" s="281"/>
      <c r="F153" s="281"/>
      <c r="G153" s="281"/>
      <c r="H153" s="281"/>
      <c r="I153" s="281"/>
      <c r="J153" s="282"/>
      <c r="K153" s="278" t="s">
        <v>289</v>
      </c>
      <c r="L153" s="278"/>
      <c r="M153" s="278"/>
      <c r="N153" s="278"/>
      <c r="O153" s="278"/>
      <c r="P153" s="278"/>
      <c r="Q153" s="278"/>
      <c r="R153" s="278"/>
      <c r="S153" s="279"/>
      <c r="T153" s="276" t="s">
        <v>272</v>
      </c>
      <c r="U153" s="277"/>
      <c r="V153" s="274">
        <v>5.0599999999999996</v>
      </c>
      <c r="W153" s="274"/>
      <c r="X153" s="274"/>
      <c r="Y153" s="254">
        <v>89402.42</v>
      </c>
      <c r="Z153" s="272">
        <v>2847.33</v>
      </c>
      <c r="AA153" s="272"/>
      <c r="AB153" s="272"/>
      <c r="AC153" s="272"/>
      <c r="AD153" s="272"/>
      <c r="AE153" s="272"/>
      <c r="AF153" s="269">
        <f t="shared" si="23"/>
        <v>17880.484</v>
      </c>
      <c r="AG153" s="270"/>
      <c r="AH153" s="270"/>
      <c r="AI153" s="270"/>
      <c r="AJ153" s="273"/>
      <c r="AK153" s="269"/>
      <c r="AL153" s="270"/>
      <c r="AM153" s="270"/>
      <c r="AN153" s="270"/>
      <c r="AO153" s="270"/>
      <c r="AP153" s="273"/>
      <c r="AQ153" s="272"/>
      <c r="AR153" s="272"/>
      <c r="AS153" s="272"/>
      <c r="AT153" s="272"/>
      <c r="AU153" s="272"/>
      <c r="AV153" s="272"/>
      <c r="AW153" s="272">
        <v>21500</v>
      </c>
      <c r="AX153" s="272"/>
      <c r="AY153" s="272"/>
      <c r="AZ153" s="272"/>
      <c r="BA153" s="272"/>
      <c r="BB153" s="272"/>
      <c r="BC153" s="269">
        <f t="shared" si="22"/>
        <v>1579562.808</v>
      </c>
      <c r="BD153" s="270"/>
      <c r="BE153" s="270"/>
      <c r="BF153" s="271"/>
    </row>
    <row r="154" spans="1:58" ht="15" customHeight="1" x14ac:dyDescent="0.25">
      <c r="A154" s="25"/>
      <c r="B154" s="280" t="s">
        <v>290</v>
      </c>
      <c r="C154" s="281"/>
      <c r="D154" s="281"/>
      <c r="E154" s="281"/>
      <c r="F154" s="281"/>
      <c r="G154" s="281"/>
      <c r="H154" s="281"/>
      <c r="I154" s="281"/>
      <c r="J154" s="282"/>
      <c r="K154" s="278" t="s">
        <v>292</v>
      </c>
      <c r="L154" s="278"/>
      <c r="M154" s="278"/>
      <c r="N154" s="278"/>
      <c r="O154" s="278"/>
      <c r="P154" s="278"/>
      <c r="Q154" s="278"/>
      <c r="R154" s="278"/>
      <c r="S154" s="279"/>
      <c r="T154" s="276" t="s">
        <v>273</v>
      </c>
      <c r="U154" s="277"/>
      <c r="V154" s="274">
        <v>2</v>
      </c>
      <c r="W154" s="274"/>
      <c r="X154" s="274"/>
      <c r="Y154" s="254">
        <v>16420</v>
      </c>
      <c r="Z154" s="272"/>
      <c r="AA154" s="272"/>
      <c r="AB154" s="272"/>
      <c r="AC154" s="272"/>
      <c r="AD154" s="272"/>
      <c r="AE154" s="272"/>
      <c r="AF154" s="269"/>
      <c r="AG154" s="270"/>
      <c r="AH154" s="270"/>
      <c r="AI154" s="270"/>
      <c r="AJ154" s="273"/>
      <c r="AK154" s="269"/>
      <c r="AL154" s="270"/>
      <c r="AM154" s="270"/>
      <c r="AN154" s="270"/>
      <c r="AO154" s="270"/>
      <c r="AP154" s="273"/>
      <c r="AQ154" s="272"/>
      <c r="AR154" s="272"/>
      <c r="AS154" s="272"/>
      <c r="AT154" s="272"/>
      <c r="AU154" s="272"/>
      <c r="AV154" s="272"/>
      <c r="AW154" s="269"/>
      <c r="AX154" s="270"/>
      <c r="AY154" s="270"/>
      <c r="AZ154" s="270"/>
      <c r="BA154" s="270"/>
      <c r="BB154" s="273"/>
      <c r="BC154" s="269">
        <f t="shared" si="22"/>
        <v>197040</v>
      </c>
      <c r="BD154" s="270"/>
      <c r="BE154" s="270"/>
      <c r="BF154" s="271"/>
    </row>
    <row r="155" spans="1:58" ht="15" customHeight="1" x14ac:dyDescent="0.25">
      <c r="A155" s="25"/>
      <c r="B155" s="280" t="s">
        <v>290</v>
      </c>
      <c r="C155" s="281"/>
      <c r="D155" s="281"/>
      <c r="E155" s="281"/>
      <c r="F155" s="281"/>
      <c r="G155" s="281"/>
      <c r="H155" s="281"/>
      <c r="I155" s="281"/>
      <c r="J155" s="282"/>
      <c r="K155" s="278" t="s">
        <v>291</v>
      </c>
      <c r="L155" s="278"/>
      <c r="M155" s="278"/>
      <c r="N155" s="278"/>
      <c r="O155" s="278"/>
      <c r="P155" s="278"/>
      <c r="Q155" s="278"/>
      <c r="R155" s="278"/>
      <c r="S155" s="279"/>
      <c r="T155" s="276" t="s">
        <v>274</v>
      </c>
      <c r="U155" s="277"/>
      <c r="V155" s="274">
        <v>2</v>
      </c>
      <c r="W155" s="274"/>
      <c r="X155" s="274"/>
      <c r="Y155" s="254">
        <v>15446</v>
      </c>
      <c r="Z155" s="272"/>
      <c r="AA155" s="272"/>
      <c r="AB155" s="272"/>
      <c r="AC155" s="272"/>
      <c r="AD155" s="272"/>
      <c r="AE155" s="272"/>
      <c r="AF155" s="269"/>
      <c r="AG155" s="270"/>
      <c r="AH155" s="270"/>
      <c r="AI155" s="270"/>
      <c r="AJ155" s="273"/>
      <c r="AK155" s="269"/>
      <c r="AL155" s="270"/>
      <c r="AM155" s="270"/>
      <c r="AN155" s="270"/>
      <c r="AO155" s="270"/>
      <c r="AP155" s="273"/>
      <c r="AQ155" s="272"/>
      <c r="AR155" s="272"/>
      <c r="AS155" s="272"/>
      <c r="AT155" s="272"/>
      <c r="AU155" s="272"/>
      <c r="AV155" s="272"/>
      <c r="AW155" s="272"/>
      <c r="AX155" s="272"/>
      <c r="AY155" s="272"/>
      <c r="AZ155" s="272"/>
      <c r="BA155" s="272"/>
      <c r="BB155" s="272"/>
      <c r="BC155" s="269">
        <f t="shared" si="22"/>
        <v>185352</v>
      </c>
      <c r="BD155" s="270"/>
      <c r="BE155" s="270"/>
      <c r="BF155" s="271"/>
    </row>
    <row r="156" spans="1:58" ht="15" customHeight="1" x14ac:dyDescent="0.25">
      <c r="A156" s="25"/>
      <c r="B156" s="280" t="s">
        <v>290</v>
      </c>
      <c r="C156" s="281"/>
      <c r="D156" s="281"/>
      <c r="E156" s="281"/>
      <c r="F156" s="281"/>
      <c r="G156" s="281"/>
      <c r="H156" s="281"/>
      <c r="I156" s="281"/>
      <c r="J156" s="282"/>
      <c r="K156" s="278" t="s">
        <v>420</v>
      </c>
      <c r="L156" s="278"/>
      <c r="M156" s="278"/>
      <c r="N156" s="278"/>
      <c r="O156" s="278"/>
      <c r="P156" s="278"/>
      <c r="Q156" s="278"/>
      <c r="R156" s="278"/>
      <c r="S156" s="279"/>
      <c r="T156" s="276" t="s">
        <v>295</v>
      </c>
      <c r="U156" s="277"/>
      <c r="V156" s="274"/>
      <c r="W156" s="274"/>
      <c r="X156" s="274"/>
      <c r="Y156" s="254"/>
      <c r="Z156" s="272"/>
      <c r="AA156" s="272"/>
      <c r="AB156" s="272"/>
      <c r="AC156" s="272"/>
      <c r="AD156" s="272"/>
      <c r="AE156" s="272"/>
      <c r="AF156" s="269"/>
      <c r="AG156" s="270"/>
      <c r="AH156" s="270"/>
      <c r="AI156" s="270"/>
      <c r="AJ156" s="273"/>
      <c r="AK156" s="269"/>
      <c r="AL156" s="270"/>
      <c r="AM156" s="270"/>
      <c r="AN156" s="270"/>
      <c r="AO156" s="270"/>
      <c r="AP156" s="273"/>
      <c r="AQ156" s="272"/>
      <c r="AR156" s="272"/>
      <c r="AS156" s="272"/>
      <c r="AT156" s="272"/>
      <c r="AU156" s="272"/>
      <c r="AV156" s="272"/>
      <c r="AW156" s="269"/>
      <c r="AX156" s="270"/>
      <c r="AY156" s="270"/>
      <c r="AZ156" s="270"/>
      <c r="BA156" s="270"/>
      <c r="BB156" s="273"/>
      <c r="BC156" s="269">
        <f t="shared" si="22"/>
        <v>0</v>
      </c>
      <c r="BD156" s="270"/>
      <c r="BE156" s="270"/>
      <c r="BF156" s="271"/>
    </row>
    <row r="157" spans="1:58" ht="15" customHeight="1" x14ac:dyDescent="0.25">
      <c r="A157" s="25"/>
      <c r="B157" s="280" t="s">
        <v>290</v>
      </c>
      <c r="C157" s="281"/>
      <c r="D157" s="281"/>
      <c r="E157" s="281"/>
      <c r="F157" s="281"/>
      <c r="G157" s="281"/>
      <c r="H157" s="281"/>
      <c r="I157" s="281"/>
      <c r="J157" s="282"/>
      <c r="K157" s="278" t="s">
        <v>293</v>
      </c>
      <c r="L157" s="278"/>
      <c r="M157" s="278"/>
      <c r="N157" s="278"/>
      <c r="O157" s="278"/>
      <c r="P157" s="278"/>
      <c r="Q157" s="278"/>
      <c r="R157" s="278"/>
      <c r="S157" s="279"/>
      <c r="T157" s="276" t="s">
        <v>406</v>
      </c>
      <c r="U157" s="277"/>
      <c r="V157" s="274">
        <v>19.25</v>
      </c>
      <c r="W157" s="274"/>
      <c r="X157" s="274"/>
      <c r="Y157" s="254">
        <v>122680.25</v>
      </c>
      <c r="Z157" s="272"/>
      <c r="AA157" s="272"/>
      <c r="AB157" s="272"/>
      <c r="AC157" s="272"/>
      <c r="AD157" s="272"/>
      <c r="AE157" s="272"/>
      <c r="AF157" s="269"/>
      <c r="AG157" s="270"/>
      <c r="AH157" s="270"/>
      <c r="AI157" s="270"/>
      <c r="AJ157" s="273"/>
      <c r="AK157" s="269"/>
      <c r="AL157" s="270"/>
      <c r="AM157" s="270"/>
      <c r="AN157" s="270"/>
      <c r="AO157" s="270"/>
      <c r="AP157" s="273"/>
      <c r="AQ157" s="272"/>
      <c r="AR157" s="272"/>
      <c r="AS157" s="272"/>
      <c r="AT157" s="272"/>
      <c r="AU157" s="272"/>
      <c r="AV157" s="272"/>
      <c r="AW157" s="269"/>
      <c r="AX157" s="270"/>
      <c r="AY157" s="270"/>
      <c r="AZ157" s="270"/>
      <c r="BA157" s="270"/>
      <c r="BB157" s="273"/>
      <c r="BC157" s="269">
        <f>(Y157+Z157+AF157+AK157+AQ157+AW157)*12</f>
        <v>1472163</v>
      </c>
      <c r="BD157" s="270"/>
      <c r="BE157" s="270"/>
      <c r="BF157" s="271"/>
    </row>
    <row r="158" spans="1:58" ht="15" customHeight="1" x14ac:dyDescent="0.25">
      <c r="A158" s="25"/>
      <c r="B158" s="280" t="s">
        <v>290</v>
      </c>
      <c r="C158" s="281"/>
      <c r="D158" s="281"/>
      <c r="E158" s="281"/>
      <c r="F158" s="281"/>
      <c r="G158" s="281"/>
      <c r="H158" s="281"/>
      <c r="I158" s="281"/>
      <c r="J158" s="282"/>
      <c r="K158" s="278" t="s">
        <v>294</v>
      </c>
      <c r="L158" s="278"/>
      <c r="M158" s="278"/>
      <c r="N158" s="278"/>
      <c r="O158" s="278"/>
      <c r="P158" s="278"/>
      <c r="Q158" s="278"/>
      <c r="R158" s="278"/>
      <c r="S158" s="279"/>
      <c r="T158" s="276" t="s">
        <v>407</v>
      </c>
      <c r="U158" s="277"/>
      <c r="V158" s="274">
        <v>3</v>
      </c>
      <c r="W158" s="274"/>
      <c r="X158" s="274"/>
      <c r="Y158" s="254">
        <v>24630</v>
      </c>
      <c r="Z158" s="272"/>
      <c r="AA158" s="272"/>
      <c r="AB158" s="272"/>
      <c r="AC158" s="272"/>
      <c r="AD158" s="272"/>
      <c r="AE158" s="272"/>
      <c r="AF158" s="269"/>
      <c r="AG158" s="270"/>
      <c r="AH158" s="270"/>
      <c r="AI158" s="270"/>
      <c r="AJ158" s="273"/>
      <c r="AK158" s="269"/>
      <c r="AL158" s="270"/>
      <c r="AM158" s="270"/>
      <c r="AN158" s="270"/>
      <c r="AO158" s="270"/>
      <c r="AP158" s="273"/>
      <c r="AQ158" s="272">
        <v>5633.57</v>
      </c>
      <c r="AR158" s="272"/>
      <c r="AS158" s="272"/>
      <c r="AT158" s="272"/>
      <c r="AU158" s="272"/>
      <c r="AV158" s="272"/>
      <c r="AW158" s="269"/>
      <c r="AX158" s="270"/>
      <c r="AY158" s="270"/>
      <c r="AZ158" s="270"/>
      <c r="BA158" s="270"/>
      <c r="BB158" s="273"/>
      <c r="BC158" s="269">
        <f t="shared" ref="BC158:BC159" si="24">(Y158+Z158+AF158+AK158+AQ158+AW158)*12</f>
        <v>363162.83999999997</v>
      </c>
      <c r="BD158" s="270"/>
      <c r="BE158" s="270"/>
      <c r="BF158" s="271"/>
    </row>
    <row r="159" spans="1:58" ht="15" customHeight="1" thickBot="1" x14ac:dyDescent="0.3">
      <c r="A159" s="25"/>
      <c r="B159" s="580" t="s">
        <v>290</v>
      </c>
      <c r="C159" s="581"/>
      <c r="D159" s="581"/>
      <c r="E159" s="581"/>
      <c r="F159" s="581"/>
      <c r="G159" s="581"/>
      <c r="H159" s="581"/>
      <c r="I159" s="581"/>
      <c r="J159" s="582"/>
      <c r="K159" s="583" t="s">
        <v>296</v>
      </c>
      <c r="L159" s="583"/>
      <c r="M159" s="583"/>
      <c r="N159" s="583"/>
      <c r="O159" s="583"/>
      <c r="P159" s="583"/>
      <c r="Q159" s="583"/>
      <c r="R159" s="583"/>
      <c r="S159" s="584"/>
      <c r="T159" s="276" t="s">
        <v>408</v>
      </c>
      <c r="U159" s="277"/>
      <c r="V159" s="363">
        <v>2</v>
      </c>
      <c r="W159" s="363"/>
      <c r="X159" s="363"/>
      <c r="Y159" s="255">
        <v>12746</v>
      </c>
      <c r="Z159" s="334"/>
      <c r="AA159" s="334"/>
      <c r="AB159" s="334"/>
      <c r="AC159" s="334"/>
      <c r="AD159" s="334"/>
      <c r="AE159" s="334"/>
      <c r="AF159" s="314"/>
      <c r="AG159" s="315"/>
      <c r="AH159" s="315"/>
      <c r="AI159" s="315"/>
      <c r="AJ159" s="316"/>
      <c r="AK159" s="314"/>
      <c r="AL159" s="315"/>
      <c r="AM159" s="315"/>
      <c r="AN159" s="315"/>
      <c r="AO159" s="315"/>
      <c r="AP159" s="316"/>
      <c r="AQ159" s="334"/>
      <c r="AR159" s="334"/>
      <c r="AS159" s="334"/>
      <c r="AT159" s="334"/>
      <c r="AU159" s="334"/>
      <c r="AV159" s="334"/>
      <c r="AW159" s="314"/>
      <c r="AX159" s="315"/>
      <c r="AY159" s="315"/>
      <c r="AZ159" s="315"/>
      <c r="BA159" s="315"/>
      <c r="BB159" s="316"/>
      <c r="BC159" s="314">
        <f t="shared" si="24"/>
        <v>152952</v>
      </c>
      <c r="BD159" s="315"/>
      <c r="BE159" s="315"/>
      <c r="BF159" s="333"/>
    </row>
    <row r="160" spans="1:58" ht="15.75" customHeight="1" thickBot="1" x14ac:dyDescent="0.3">
      <c r="A160" s="24"/>
      <c r="B160" s="454" t="s">
        <v>55</v>
      </c>
      <c r="C160" s="455"/>
      <c r="D160" s="455"/>
      <c r="E160" s="455"/>
      <c r="F160" s="455"/>
      <c r="G160" s="455"/>
      <c r="H160" s="455"/>
      <c r="I160" s="455"/>
      <c r="J160" s="455"/>
      <c r="K160" s="455"/>
      <c r="L160" s="455"/>
      <c r="M160" s="455"/>
      <c r="N160" s="455"/>
      <c r="O160" s="455"/>
      <c r="P160" s="455"/>
      <c r="Q160" s="455"/>
      <c r="R160" s="455"/>
      <c r="S160" s="456"/>
      <c r="T160" s="276" t="s">
        <v>413</v>
      </c>
      <c r="U160" s="277"/>
      <c r="V160" s="443">
        <f>SUM(V135:X159)</f>
        <v>105.2</v>
      </c>
      <c r="W160" s="444"/>
      <c r="X160" s="445"/>
      <c r="Y160" s="234">
        <f>SUM(Y135:Y159)</f>
        <v>1376709.3499999999</v>
      </c>
      <c r="Z160" s="317">
        <f>SUM(Z136:Z159)</f>
        <v>15051.710000000001</v>
      </c>
      <c r="AA160" s="335"/>
      <c r="AB160" s="335"/>
      <c r="AC160" s="335"/>
      <c r="AD160" s="335"/>
      <c r="AE160" s="336"/>
      <c r="AF160" s="317">
        <f>SUM(AF146:AF159)</f>
        <v>31613.656000000003</v>
      </c>
      <c r="AG160" s="335"/>
      <c r="AH160" s="335"/>
      <c r="AI160" s="335"/>
      <c r="AJ160" s="336"/>
      <c r="AK160" s="317">
        <f>AK135+AK136+AK137+AK138+AK139+AK140+AK141+AK142+AK143+AK144+AK145+AK146+AK148+AK147+AK149+AK150+AK151+AK152+AK153+AK154+AK155+AK156+AK157+AK158+AK159</f>
        <v>0</v>
      </c>
      <c r="AL160" s="335"/>
      <c r="AM160" s="335"/>
      <c r="AN160" s="335"/>
      <c r="AO160" s="335"/>
      <c r="AP160" s="336"/>
      <c r="AQ160" s="317">
        <f>AQ158</f>
        <v>5633.57</v>
      </c>
      <c r="AR160" s="318"/>
      <c r="AS160" s="318"/>
      <c r="AT160" s="318"/>
      <c r="AU160" s="318"/>
      <c r="AV160" s="319"/>
      <c r="AW160" s="343">
        <f>SUM(AW135:BB159)</f>
        <v>59500</v>
      </c>
      <c r="AX160" s="344"/>
      <c r="AY160" s="344"/>
      <c r="AZ160" s="344"/>
      <c r="BA160" s="344"/>
      <c r="BB160" s="344"/>
      <c r="BC160" s="446">
        <f>SUM(BC135:BC159)</f>
        <v>17862099.432</v>
      </c>
      <c r="BD160" s="447"/>
      <c r="BE160" s="447"/>
      <c r="BF160" s="448"/>
    </row>
    <row r="161" spans="1:60" ht="15.75" customHeight="1" thickBot="1" x14ac:dyDescent="0.3">
      <c r="A161" s="24"/>
      <c r="B161" s="585" t="s">
        <v>405</v>
      </c>
      <c r="C161" s="586"/>
      <c r="D161" s="586"/>
      <c r="E161" s="586"/>
      <c r="F161" s="586"/>
      <c r="G161" s="586"/>
      <c r="H161" s="586"/>
      <c r="I161" s="586"/>
      <c r="J161" s="586"/>
      <c r="K161" s="586"/>
      <c r="L161" s="586"/>
      <c r="M161" s="586"/>
      <c r="N161" s="586"/>
      <c r="O161" s="586"/>
      <c r="P161" s="586"/>
      <c r="Q161" s="586"/>
      <c r="R161" s="586"/>
      <c r="S161" s="587"/>
      <c r="T161" s="276" t="s">
        <v>412</v>
      </c>
      <c r="U161" s="277"/>
      <c r="V161" s="443"/>
      <c r="W161" s="444"/>
      <c r="X161" s="444"/>
      <c r="Y161" s="444"/>
      <c r="Z161" s="444"/>
      <c r="AA161" s="444"/>
      <c r="AB161" s="444"/>
      <c r="AC161" s="444"/>
      <c r="AD161" s="444"/>
      <c r="AE161" s="444"/>
      <c r="AF161" s="444"/>
      <c r="AG161" s="444"/>
      <c r="AH161" s="444"/>
      <c r="AI161" s="444"/>
      <c r="AJ161" s="444"/>
      <c r="AK161" s="444"/>
      <c r="AL161" s="444"/>
      <c r="AM161" s="444"/>
      <c r="AN161" s="444"/>
      <c r="AO161" s="444"/>
      <c r="AP161" s="444"/>
      <c r="AQ161" s="444"/>
      <c r="AR161" s="444"/>
      <c r="AS161" s="444"/>
      <c r="AT161" s="444"/>
      <c r="AU161" s="444"/>
      <c r="AV161" s="444"/>
      <c r="AW161" s="444"/>
      <c r="AX161" s="444"/>
      <c r="AY161" s="444"/>
      <c r="AZ161" s="444"/>
      <c r="BA161" s="444"/>
      <c r="BB161" s="445"/>
      <c r="BC161" s="446">
        <f>BC163-BC162-BC160</f>
        <v>10621621.568</v>
      </c>
      <c r="BD161" s="447"/>
      <c r="BE161" s="447"/>
      <c r="BF161" s="448"/>
      <c r="BH161" s="249"/>
    </row>
    <row r="162" spans="1:60" ht="24.75" customHeight="1" thickBot="1" x14ac:dyDescent="0.3">
      <c r="A162" s="24"/>
      <c r="B162" s="585" t="s">
        <v>409</v>
      </c>
      <c r="C162" s="586"/>
      <c r="D162" s="586"/>
      <c r="E162" s="586"/>
      <c r="F162" s="586"/>
      <c r="G162" s="586"/>
      <c r="H162" s="586"/>
      <c r="I162" s="586"/>
      <c r="J162" s="586"/>
      <c r="K162" s="586"/>
      <c r="L162" s="586"/>
      <c r="M162" s="586"/>
      <c r="N162" s="586"/>
      <c r="O162" s="586"/>
      <c r="P162" s="586"/>
      <c r="Q162" s="586"/>
      <c r="R162" s="586"/>
      <c r="S162" s="587"/>
      <c r="T162" s="276" t="s">
        <v>414</v>
      </c>
      <c r="U162" s="277"/>
      <c r="V162" s="443"/>
      <c r="W162" s="444"/>
      <c r="X162" s="444"/>
      <c r="Y162" s="444"/>
      <c r="Z162" s="444"/>
      <c r="AA162" s="444"/>
      <c r="AB162" s="444"/>
      <c r="AC162" s="444"/>
      <c r="AD162" s="444"/>
      <c r="AE162" s="444"/>
      <c r="AF162" s="444"/>
      <c r="AG162" s="444"/>
      <c r="AH162" s="444"/>
      <c r="AI162" s="444"/>
      <c r="AJ162" s="444"/>
      <c r="AK162" s="444"/>
      <c r="AL162" s="444"/>
      <c r="AM162" s="444"/>
      <c r="AN162" s="444"/>
      <c r="AO162" s="444"/>
      <c r="AP162" s="444"/>
      <c r="AQ162" s="444"/>
      <c r="AR162" s="444"/>
      <c r="AS162" s="444"/>
      <c r="AT162" s="444"/>
      <c r="AU162" s="444"/>
      <c r="AV162" s="444"/>
      <c r="AW162" s="444"/>
      <c r="AX162" s="444"/>
      <c r="AY162" s="444"/>
      <c r="AZ162" s="444"/>
      <c r="BA162" s="444"/>
      <c r="BB162" s="445"/>
      <c r="BC162" s="446">
        <v>1659156</v>
      </c>
      <c r="BD162" s="447"/>
      <c r="BE162" s="447"/>
      <c r="BF162" s="448"/>
    </row>
    <row r="163" spans="1:60" ht="15.75" customHeight="1" thickBot="1" x14ac:dyDescent="0.3">
      <c r="A163" s="24"/>
      <c r="B163" s="457" t="s">
        <v>410</v>
      </c>
      <c r="C163" s="458"/>
      <c r="D163" s="458"/>
      <c r="E163" s="458"/>
      <c r="F163" s="458"/>
      <c r="G163" s="458"/>
      <c r="H163" s="458"/>
      <c r="I163" s="458"/>
      <c r="J163" s="458"/>
      <c r="K163" s="458"/>
      <c r="L163" s="458"/>
      <c r="M163" s="458"/>
      <c r="N163" s="458"/>
      <c r="O163" s="458"/>
      <c r="P163" s="458"/>
      <c r="Q163" s="458"/>
      <c r="R163" s="458"/>
      <c r="S163" s="459"/>
      <c r="T163" s="337" t="s">
        <v>122</v>
      </c>
      <c r="U163" s="338"/>
      <c r="V163" s="440"/>
      <c r="W163" s="441"/>
      <c r="X163" s="441"/>
      <c r="Y163" s="441"/>
      <c r="Z163" s="441"/>
      <c r="AA163" s="441"/>
      <c r="AB163" s="441"/>
      <c r="AC163" s="441"/>
      <c r="AD163" s="441"/>
      <c r="AE163" s="441"/>
      <c r="AF163" s="441"/>
      <c r="AG163" s="441"/>
      <c r="AH163" s="441"/>
      <c r="AI163" s="441"/>
      <c r="AJ163" s="441"/>
      <c r="AK163" s="441"/>
      <c r="AL163" s="441"/>
      <c r="AM163" s="441"/>
      <c r="AN163" s="441"/>
      <c r="AO163" s="441"/>
      <c r="AP163" s="441"/>
      <c r="AQ163" s="441"/>
      <c r="AR163" s="441"/>
      <c r="AS163" s="441"/>
      <c r="AT163" s="441"/>
      <c r="AU163" s="441"/>
      <c r="AV163" s="441"/>
      <c r="AW163" s="441"/>
      <c r="AX163" s="441"/>
      <c r="AY163" s="441"/>
      <c r="AZ163" s="441"/>
      <c r="BA163" s="441"/>
      <c r="BB163" s="442"/>
      <c r="BC163" s="330">
        <f>AY49</f>
        <v>30142877</v>
      </c>
      <c r="BD163" s="331"/>
      <c r="BE163" s="331"/>
      <c r="BF163" s="332"/>
    </row>
    <row r="164" spans="1:60" ht="15" customHeight="1" x14ac:dyDescent="0.25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</row>
    <row r="165" spans="1:60" ht="15" customHeight="1" x14ac:dyDescent="0.25">
      <c r="B165" s="449" t="s">
        <v>193</v>
      </c>
      <c r="C165" s="449"/>
      <c r="D165" s="449"/>
      <c r="E165" s="449"/>
      <c r="F165" s="449"/>
      <c r="G165" s="449"/>
      <c r="H165" s="449"/>
      <c r="I165" s="449"/>
      <c r="J165" s="449"/>
      <c r="K165" s="449"/>
      <c r="L165" s="449"/>
      <c r="M165" s="449"/>
      <c r="N165" s="449"/>
      <c r="O165" s="449"/>
      <c r="P165" s="449"/>
      <c r="Q165" s="449"/>
      <c r="R165" s="449"/>
      <c r="S165" s="449"/>
      <c r="T165" s="449"/>
      <c r="U165" s="449"/>
      <c r="V165" s="449"/>
      <c r="W165" s="449"/>
      <c r="X165" s="449"/>
      <c r="Y165" s="449"/>
      <c r="Z165" s="449"/>
      <c r="AA165" s="449"/>
      <c r="AB165" s="449"/>
      <c r="AC165" s="449"/>
      <c r="AD165" s="449"/>
      <c r="AE165" s="449"/>
      <c r="AF165" s="449"/>
      <c r="AG165" s="449"/>
      <c r="AH165" s="449"/>
      <c r="AI165" s="449"/>
      <c r="AJ165" s="449"/>
      <c r="AK165" s="449"/>
      <c r="AL165" s="449"/>
      <c r="AM165" s="449"/>
      <c r="AN165" s="449"/>
      <c r="AO165" s="449"/>
      <c r="AP165" s="449"/>
      <c r="AQ165" s="449"/>
      <c r="AR165" s="449"/>
      <c r="AS165" s="449"/>
      <c r="AT165" s="449"/>
      <c r="AU165" s="449"/>
      <c r="AV165" s="449"/>
      <c r="AW165" s="449"/>
      <c r="AX165" s="449"/>
      <c r="AY165" s="449"/>
      <c r="AZ165" s="449"/>
      <c r="BA165" s="449"/>
      <c r="BB165" s="449"/>
      <c r="BC165" s="449"/>
      <c r="BD165" s="449"/>
      <c r="BE165" s="449"/>
      <c r="BF165" s="449"/>
    </row>
    <row r="166" spans="1:60" ht="15.75" thickBot="1" x14ac:dyDescent="0.3"/>
    <row r="167" spans="1:60" ht="15" customHeight="1" x14ac:dyDescent="0.25">
      <c r="B167" s="450" t="s">
        <v>240</v>
      </c>
      <c r="C167" s="451"/>
      <c r="D167" s="451"/>
      <c r="E167" s="451"/>
      <c r="F167" s="451"/>
      <c r="G167" s="451"/>
      <c r="H167" s="451"/>
      <c r="I167" s="451"/>
      <c r="J167" s="451"/>
      <c r="K167" s="451"/>
      <c r="L167" s="451"/>
      <c r="M167" s="451"/>
      <c r="N167" s="451"/>
      <c r="O167" s="451"/>
      <c r="P167" s="451"/>
      <c r="Q167" s="451"/>
      <c r="R167" s="451"/>
      <c r="S167" s="451"/>
      <c r="T167" s="451"/>
      <c r="U167" s="451"/>
      <c r="V167" s="451"/>
      <c r="W167" s="451"/>
      <c r="X167" s="451"/>
      <c r="Y167" s="451"/>
      <c r="Z167" s="451"/>
      <c r="AA167" s="451"/>
      <c r="AB167" s="451"/>
      <c r="AC167" s="451"/>
      <c r="AD167" s="451"/>
      <c r="AE167" s="451"/>
      <c r="AF167" s="451"/>
      <c r="AG167" s="451"/>
      <c r="AH167" s="451"/>
      <c r="AI167" s="451"/>
      <c r="AJ167" s="451"/>
      <c r="AK167" s="451"/>
      <c r="AL167" s="451"/>
      <c r="AM167" s="451"/>
      <c r="AN167" s="451"/>
      <c r="AO167" s="451"/>
      <c r="AP167" s="451"/>
      <c r="AQ167" s="451"/>
      <c r="AR167" s="451"/>
      <c r="AS167" s="451"/>
      <c r="AT167" s="451"/>
      <c r="AU167" s="451"/>
      <c r="AV167" s="451"/>
      <c r="AW167" s="451"/>
      <c r="AX167" s="451"/>
      <c r="AY167" s="451"/>
      <c r="AZ167" s="451"/>
      <c r="BA167" s="451"/>
      <c r="BB167" s="451"/>
      <c r="BC167" s="451"/>
      <c r="BD167" s="451"/>
      <c r="BE167" s="451"/>
      <c r="BF167" s="452"/>
    </row>
    <row r="168" spans="1:60" ht="15" customHeight="1" x14ac:dyDescent="0.25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5"/>
    </row>
    <row r="169" spans="1:60" ht="15" customHeight="1" x14ac:dyDescent="0.25">
      <c r="B169" s="453" t="s">
        <v>138</v>
      </c>
      <c r="C169" s="382"/>
      <c r="D169" s="382"/>
      <c r="E169" s="382"/>
      <c r="F169" s="382"/>
      <c r="G169" s="382"/>
      <c r="H169" s="382"/>
      <c r="I169" s="382"/>
      <c r="J169" s="382"/>
      <c r="K169" s="383"/>
      <c r="L169" s="381" t="s">
        <v>4</v>
      </c>
      <c r="M169" s="383"/>
      <c r="N169" s="320" t="s">
        <v>476</v>
      </c>
      <c r="O169" s="321"/>
      <c r="P169" s="321"/>
      <c r="Q169" s="321"/>
      <c r="R169" s="321"/>
      <c r="S169" s="321"/>
      <c r="T169" s="321"/>
      <c r="U169" s="321"/>
      <c r="V169" s="321"/>
      <c r="W169" s="321"/>
      <c r="X169" s="321"/>
      <c r="Y169" s="321"/>
      <c r="Z169" s="322"/>
      <c r="AA169" s="320" t="s">
        <v>497</v>
      </c>
      <c r="AB169" s="321"/>
      <c r="AC169" s="321"/>
      <c r="AD169" s="321"/>
      <c r="AE169" s="321"/>
      <c r="AF169" s="321"/>
      <c r="AG169" s="321"/>
      <c r="AH169" s="321"/>
      <c r="AI169" s="321"/>
      <c r="AJ169" s="321"/>
      <c r="AK169" s="321"/>
      <c r="AL169" s="321"/>
      <c r="AM169" s="321"/>
      <c r="AN169" s="321"/>
      <c r="AO169" s="321"/>
      <c r="AP169" s="321"/>
      <c r="AQ169" s="321"/>
      <c r="AR169" s="321"/>
      <c r="AS169" s="322"/>
      <c r="AT169" s="320" t="s">
        <v>479</v>
      </c>
      <c r="AU169" s="321"/>
      <c r="AV169" s="321"/>
      <c r="AW169" s="321"/>
      <c r="AX169" s="321"/>
      <c r="AY169" s="321"/>
      <c r="AZ169" s="321"/>
      <c r="BA169" s="321"/>
      <c r="BB169" s="321"/>
      <c r="BC169" s="321"/>
      <c r="BD169" s="321"/>
      <c r="BE169" s="321"/>
      <c r="BF169" s="413"/>
    </row>
    <row r="170" spans="1:60" ht="15" customHeight="1" x14ac:dyDescent="0.25">
      <c r="B170" s="419"/>
      <c r="C170" s="400"/>
      <c r="D170" s="400"/>
      <c r="E170" s="400"/>
      <c r="F170" s="400"/>
      <c r="G170" s="400"/>
      <c r="H170" s="400"/>
      <c r="I170" s="400"/>
      <c r="J170" s="400"/>
      <c r="K170" s="401"/>
      <c r="L170" s="399"/>
      <c r="M170" s="401"/>
      <c r="N170" s="320" t="s">
        <v>236</v>
      </c>
      <c r="O170" s="321"/>
      <c r="P170" s="321"/>
      <c r="Q170" s="321"/>
      <c r="R170" s="322"/>
      <c r="S170" s="320" t="s">
        <v>149</v>
      </c>
      <c r="T170" s="321"/>
      <c r="U170" s="321"/>
      <c r="V170" s="322"/>
      <c r="W170" s="320" t="s">
        <v>148</v>
      </c>
      <c r="X170" s="321"/>
      <c r="Y170" s="321"/>
      <c r="Z170" s="322"/>
      <c r="AA170" s="320" t="s">
        <v>236</v>
      </c>
      <c r="AB170" s="321"/>
      <c r="AC170" s="321"/>
      <c r="AD170" s="321"/>
      <c r="AE170" s="322"/>
      <c r="AF170" s="320" t="s">
        <v>149</v>
      </c>
      <c r="AG170" s="321"/>
      <c r="AH170" s="321"/>
      <c r="AI170" s="322"/>
      <c r="AJ170" s="320" t="s">
        <v>148</v>
      </c>
      <c r="AK170" s="321"/>
      <c r="AL170" s="321"/>
      <c r="AM170" s="321"/>
      <c r="AN170" s="321"/>
      <c r="AO170" s="321"/>
      <c r="AP170" s="321"/>
      <c r="AQ170" s="321"/>
      <c r="AR170" s="321"/>
      <c r="AS170" s="322"/>
      <c r="AT170" s="320" t="s">
        <v>236</v>
      </c>
      <c r="AU170" s="321"/>
      <c r="AV170" s="321"/>
      <c r="AW170" s="321"/>
      <c r="AX170" s="322"/>
      <c r="AY170" s="320" t="s">
        <v>149</v>
      </c>
      <c r="AZ170" s="321"/>
      <c r="BA170" s="321"/>
      <c r="BB170" s="322"/>
      <c r="BC170" s="320" t="s">
        <v>148</v>
      </c>
      <c r="BD170" s="321"/>
      <c r="BE170" s="321"/>
      <c r="BF170" s="413"/>
    </row>
    <row r="171" spans="1:60" ht="15.75" thickBot="1" x14ac:dyDescent="0.3">
      <c r="B171" s="414">
        <v>1</v>
      </c>
      <c r="C171" s="385"/>
      <c r="D171" s="385"/>
      <c r="E171" s="385"/>
      <c r="F171" s="385"/>
      <c r="G171" s="385"/>
      <c r="H171" s="385"/>
      <c r="I171" s="385"/>
      <c r="J171" s="385"/>
      <c r="K171" s="386"/>
      <c r="L171" s="415">
        <v>2</v>
      </c>
      <c r="M171" s="416"/>
      <c r="N171" s="381">
        <v>3</v>
      </c>
      <c r="O171" s="382"/>
      <c r="P171" s="382"/>
      <c r="Q171" s="382"/>
      <c r="R171" s="383"/>
      <c r="S171" s="381">
        <v>4</v>
      </c>
      <c r="T171" s="382"/>
      <c r="U171" s="382"/>
      <c r="V171" s="383"/>
      <c r="W171" s="326">
        <v>5</v>
      </c>
      <c r="X171" s="327"/>
      <c r="Y171" s="327"/>
      <c r="Z171" s="328"/>
      <c r="AA171" s="381">
        <v>6</v>
      </c>
      <c r="AB171" s="382"/>
      <c r="AC171" s="382"/>
      <c r="AD171" s="382"/>
      <c r="AE171" s="383"/>
      <c r="AF171" s="381">
        <v>7</v>
      </c>
      <c r="AG171" s="382"/>
      <c r="AH171" s="382"/>
      <c r="AI171" s="383"/>
      <c r="AJ171" s="381">
        <v>8</v>
      </c>
      <c r="AK171" s="382"/>
      <c r="AL171" s="382"/>
      <c r="AM171" s="382"/>
      <c r="AN171" s="382"/>
      <c r="AO171" s="382"/>
      <c r="AP171" s="382"/>
      <c r="AQ171" s="382"/>
      <c r="AR171" s="382"/>
      <c r="AS171" s="383"/>
      <c r="AT171" s="326">
        <v>9</v>
      </c>
      <c r="AU171" s="327"/>
      <c r="AV171" s="327"/>
      <c r="AW171" s="327"/>
      <c r="AX171" s="328"/>
      <c r="AY171" s="326">
        <v>10</v>
      </c>
      <c r="AZ171" s="327"/>
      <c r="BA171" s="327"/>
      <c r="BB171" s="328"/>
      <c r="BC171" s="326">
        <v>11</v>
      </c>
      <c r="BD171" s="327"/>
      <c r="BE171" s="327"/>
      <c r="BF171" s="329"/>
    </row>
    <row r="172" spans="1:60" ht="41.25" customHeight="1" thickBot="1" x14ac:dyDescent="0.3">
      <c r="B172" s="434" t="s">
        <v>446</v>
      </c>
      <c r="C172" s="435"/>
      <c r="D172" s="435"/>
      <c r="E172" s="435"/>
      <c r="F172" s="435"/>
      <c r="G172" s="435"/>
      <c r="H172" s="435"/>
      <c r="I172" s="435"/>
      <c r="J172" s="435"/>
      <c r="K172" s="436"/>
      <c r="L172" s="410" t="s">
        <v>20</v>
      </c>
      <c r="M172" s="411"/>
      <c r="N172" s="437">
        <v>6899.2820000000002</v>
      </c>
      <c r="O172" s="438"/>
      <c r="P172" s="438"/>
      <c r="Q172" s="438"/>
      <c r="R172" s="439"/>
      <c r="S172" s="371">
        <v>30</v>
      </c>
      <c r="T172" s="372"/>
      <c r="U172" s="372"/>
      <c r="V172" s="405"/>
      <c r="W172" s="437">
        <f>N172*S172</f>
        <v>206978.46</v>
      </c>
      <c r="X172" s="438"/>
      <c r="Y172" s="438"/>
      <c r="Z172" s="439"/>
      <c r="AA172" s="371"/>
      <c r="AB172" s="372"/>
      <c r="AC172" s="372"/>
      <c r="AD172" s="372"/>
      <c r="AE172" s="405"/>
      <c r="AF172" s="371"/>
      <c r="AG172" s="372"/>
      <c r="AH172" s="372"/>
      <c r="AI172" s="405"/>
      <c r="AJ172" s="371"/>
      <c r="AK172" s="372"/>
      <c r="AL172" s="372"/>
      <c r="AM172" s="372"/>
      <c r="AN172" s="372"/>
      <c r="AO172" s="372"/>
      <c r="AP172" s="372"/>
      <c r="AQ172" s="372"/>
      <c r="AR172" s="372"/>
      <c r="AS172" s="405"/>
      <c r="AT172" s="371"/>
      <c r="AU172" s="372"/>
      <c r="AV172" s="372"/>
      <c r="AW172" s="372"/>
      <c r="AX172" s="405"/>
      <c r="AY172" s="371"/>
      <c r="AZ172" s="372"/>
      <c r="BA172" s="372"/>
      <c r="BB172" s="405"/>
      <c r="BC172" s="371"/>
      <c r="BD172" s="372"/>
      <c r="BE172" s="372"/>
      <c r="BF172" s="373"/>
    </row>
    <row r="173" spans="1:60" hidden="1" x14ac:dyDescent="0.25">
      <c r="B173" s="392"/>
      <c r="C173" s="392"/>
      <c r="D173" s="392"/>
      <c r="E173" s="392"/>
      <c r="F173" s="392"/>
      <c r="G173" s="392"/>
      <c r="H173" s="392"/>
      <c r="I173" s="392"/>
      <c r="J173" s="392"/>
      <c r="K173" s="393"/>
      <c r="L173" s="394" t="s">
        <v>21</v>
      </c>
      <c r="M173" s="395"/>
      <c r="N173" s="399"/>
      <c r="O173" s="400"/>
      <c r="P173" s="400"/>
      <c r="Q173" s="400"/>
      <c r="R173" s="401"/>
      <c r="S173" s="399"/>
      <c r="T173" s="400"/>
      <c r="U173" s="400"/>
      <c r="V173" s="401"/>
      <c r="W173" s="399"/>
      <c r="X173" s="400"/>
      <c r="Y173" s="400"/>
      <c r="Z173" s="401"/>
      <c r="AA173" s="399"/>
      <c r="AB173" s="400"/>
      <c r="AC173" s="400"/>
      <c r="AD173" s="400"/>
      <c r="AE173" s="401"/>
      <c r="AF173" s="399"/>
      <c r="AG173" s="400"/>
      <c r="AH173" s="400"/>
      <c r="AI173" s="401"/>
      <c r="AJ173" s="399"/>
      <c r="AK173" s="400"/>
      <c r="AL173" s="400"/>
      <c r="AM173" s="400"/>
      <c r="AN173" s="400"/>
      <c r="AO173" s="400"/>
      <c r="AP173" s="400"/>
      <c r="AQ173" s="400"/>
      <c r="AR173" s="400"/>
      <c r="AS173" s="401"/>
      <c r="AT173" s="399"/>
      <c r="AU173" s="400"/>
      <c r="AV173" s="400"/>
      <c r="AW173" s="400"/>
      <c r="AX173" s="401"/>
      <c r="AY173" s="399"/>
      <c r="AZ173" s="400"/>
      <c r="BA173" s="400"/>
      <c r="BB173" s="401"/>
      <c r="BC173" s="399"/>
      <c r="BD173" s="400"/>
      <c r="BE173" s="400"/>
      <c r="BF173" s="412"/>
    </row>
    <row r="174" spans="1:60" hidden="1" x14ac:dyDescent="0.25">
      <c r="B174" s="385"/>
      <c r="C174" s="385"/>
      <c r="D174" s="385"/>
      <c r="E174" s="385"/>
      <c r="F174" s="385"/>
      <c r="G174" s="385"/>
      <c r="H174" s="385"/>
      <c r="I174" s="385"/>
      <c r="J174" s="385"/>
      <c r="K174" s="386"/>
      <c r="L174" s="429" t="s">
        <v>22</v>
      </c>
      <c r="M174" s="430"/>
      <c r="N174" s="320"/>
      <c r="O174" s="321"/>
      <c r="P174" s="321"/>
      <c r="Q174" s="321"/>
      <c r="R174" s="322"/>
      <c r="S174" s="320"/>
      <c r="T174" s="321"/>
      <c r="U174" s="321"/>
      <c r="V174" s="322"/>
      <c r="W174" s="320"/>
      <c r="X174" s="321"/>
      <c r="Y174" s="321"/>
      <c r="Z174" s="322"/>
      <c r="AA174" s="320"/>
      <c r="AB174" s="321"/>
      <c r="AC174" s="321"/>
      <c r="AD174" s="321"/>
      <c r="AE174" s="322"/>
      <c r="AF174" s="320"/>
      <c r="AG174" s="321"/>
      <c r="AH174" s="321"/>
      <c r="AI174" s="322"/>
      <c r="AJ174" s="320"/>
      <c r="AK174" s="321"/>
      <c r="AL174" s="321"/>
      <c r="AM174" s="321"/>
      <c r="AN174" s="321"/>
      <c r="AO174" s="321"/>
      <c r="AP174" s="321"/>
      <c r="AQ174" s="321"/>
      <c r="AR174" s="321"/>
      <c r="AS174" s="322"/>
      <c r="AT174" s="320"/>
      <c r="AU174" s="321"/>
      <c r="AV174" s="321"/>
      <c r="AW174" s="321"/>
      <c r="AX174" s="322"/>
      <c r="AY174" s="320"/>
      <c r="AZ174" s="321"/>
      <c r="BA174" s="321"/>
      <c r="BB174" s="322"/>
      <c r="BC174" s="320"/>
      <c r="BD174" s="321"/>
      <c r="BE174" s="321"/>
      <c r="BF174" s="413"/>
    </row>
    <row r="175" spans="1:60" ht="15.75" thickBot="1" x14ac:dyDescent="0.3">
      <c r="B175" s="374" t="s">
        <v>55</v>
      </c>
      <c r="C175" s="374"/>
      <c r="D175" s="374"/>
      <c r="E175" s="374"/>
      <c r="F175" s="374"/>
      <c r="G175" s="374"/>
      <c r="H175" s="374"/>
      <c r="I175" s="374"/>
      <c r="J175" s="374"/>
      <c r="K175" s="375"/>
      <c r="L175" s="427">
        <v>9000</v>
      </c>
      <c r="M175" s="428"/>
      <c r="N175" s="323" t="s">
        <v>23</v>
      </c>
      <c r="O175" s="324"/>
      <c r="P175" s="324"/>
      <c r="Q175" s="324"/>
      <c r="R175" s="325"/>
      <c r="S175" s="323" t="s">
        <v>23</v>
      </c>
      <c r="T175" s="324"/>
      <c r="U175" s="324"/>
      <c r="V175" s="325"/>
      <c r="W175" s="323"/>
      <c r="X175" s="324"/>
      <c r="Y175" s="324"/>
      <c r="Z175" s="325"/>
      <c r="AA175" s="323" t="s">
        <v>23</v>
      </c>
      <c r="AB175" s="324"/>
      <c r="AC175" s="324"/>
      <c r="AD175" s="324"/>
      <c r="AE175" s="325"/>
      <c r="AF175" s="323" t="s">
        <v>23</v>
      </c>
      <c r="AG175" s="324"/>
      <c r="AH175" s="324"/>
      <c r="AI175" s="325"/>
      <c r="AJ175" s="323"/>
      <c r="AK175" s="324"/>
      <c r="AL175" s="324"/>
      <c r="AM175" s="324"/>
      <c r="AN175" s="324"/>
      <c r="AO175" s="324"/>
      <c r="AP175" s="324"/>
      <c r="AQ175" s="324"/>
      <c r="AR175" s="324"/>
      <c r="AS175" s="325"/>
      <c r="AT175" s="323" t="s">
        <v>23</v>
      </c>
      <c r="AU175" s="324"/>
      <c r="AV175" s="324"/>
      <c r="AW175" s="324"/>
      <c r="AX175" s="325"/>
      <c r="AY175" s="323" t="s">
        <v>23</v>
      </c>
      <c r="AZ175" s="324"/>
      <c r="BA175" s="324"/>
      <c r="BB175" s="325"/>
      <c r="BC175" s="326"/>
      <c r="BD175" s="327"/>
      <c r="BE175" s="327"/>
      <c r="BF175" s="329"/>
    </row>
    <row r="177" spans="2:58" x14ac:dyDescent="0.25">
      <c r="B177" s="426" t="s">
        <v>241</v>
      </c>
      <c r="C177" s="426"/>
      <c r="D177" s="426"/>
      <c r="E177" s="426"/>
      <c r="F177" s="426"/>
      <c r="G177" s="426"/>
      <c r="H177" s="426"/>
      <c r="I177" s="426"/>
      <c r="J177" s="426"/>
      <c r="K177" s="426"/>
      <c r="L177" s="426"/>
      <c r="M177" s="426"/>
      <c r="N177" s="426"/>
      <c r="O177" s="426"/>
      <c r="P177" s="426"/>
      <c r="Q177" s="426"/>
      <c r="R177" s="426"/>
      <c r="S177" s="426"/>
      <c r="T177" s="426"/>
      <c r="U177" s="426"/>
      <c r="V177" s="426"/>
      <c r="W177" s="426"/>
      <c r="X177" s="426"/>
      <c r="Y177" s="426"/>
      <c r="Z177" s="426"/>
      <c r="AA177" s="426"/>
      <c r="AB177" s="426"/>
      <c r="AC177" s="426"/>
      <c r="AD177" s="426"/>
      <c r="AE177" s="426"/>
      <c r="AF177" s="426"/>
      <c r="AG177" s="426"/>
      <c r="AH177" s="426"/>
      <c r="AI177" s="426"/>
      <c r="AJ177" s="426"/>
      <c r="AK177" s="426"/>
      <c r="AL177" s="426"/>
      <c r="AM177" s="426"/>
      <c r="AN177" s="426"/>
      <c r="AO177" s="426"/>
      <c r="AP177" s="426"/>
      <c r="AQ177" s="426"/>
      <c r="AR177" s="426"/>
      <c r="AS177" s="426"/>
      <c r="AT177" s="426"/>
      <c r="AU177" s="426"/>
      <c r="AV177" s="426"/>
      <c r="AW177" s="426"/>
      <c r="AX177" s="426"/>
      <c r="AY177" s="426"/>
      <c r="AZ177" s="426"/>
      <c r="BA177" s="426"/>
      <c r="BB177" s="426"/>
      <c r="BC177" s="426"/>
      <c r="BD177" s="426"/>
      <c r="BE177" s="426"/>
      <c r="BF177" s="426"/>
    </row>
    <row r="178" spans="2:58" ht="15.75" thickBot="1" x14ac:dyDescent="0.3"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</row>
    <row r="179" spans="2:58" x14ac:dyDescent="0.25">
      <c r="B179" s="417" t="s">
        <v>138</v>
      </c>
      <c r="C179" s="418"/>
      <c r="D179" s="418"/>
      <c r="E179" s="418"/>
      <c r="F179" s="418"/>
      <c r="G179" s="418"/>
      <c r="H179" s="418"/>
      <c r="I179" s="418"/>
      <c r="J179" s="418"/>
      <c r="K179" s="418"/>
      <c r="L179" s="420" t="s">
        <v>4</v>
      </c>
      <c r="M179" s="421"/>
      <c r="N179" s="422" t="s">
        <v>459</v>
      </c>
      <c r="O179" s="423"/>
      <c r="P179" s="423"/>
      <c r="Q179" s="423"/>
      <c r="R179" s="423"/>
      <c r="S179" s="423"/>
      <c r="T179" s="423"/>
      <c r="U179" s="423"/>
      <c r="V179" s="423"/>
      <c r="W179" s="423"/>
      <c r="X179" s="423"/>
      <c r="Y179" s="423"/>
      <c r="Z179" s="424"/>
      <c r="AA179" s="422" t="s">
        <v>464</v>
      </c>
      <c r="AB179" s="423"/>
      <c r="AC179" s="423"/>
      <c r="AD179" s="423"/>
      <c r="AE179" s="423"/>
      <c r="AF179" s="423"/>
      <c r="AG179" s="423"/>
      <c r="AH179" s="423"/>
      <c r="AI179" s="423"/>
      <c r="AJ179" s="423"/>
      <c r="AK179" s="423"/>
      <c r="AL179" s="423"/>
      <c r="AM179" s="423"/>
      <c r="AN179" s="423"/>
      <c r="AO179" s="423"/>
      <c r="AP179" s="423"/>
      <c r="AQ179" s="423"/>
      <c r="AR179" s="423"/>
      <c r="AS179" s="424"/>
      <c r="AT179" s="422" t="s">
        <v>460</v>
      </c>
      <c r="AU179" s="423"/>
      <c r="AV179" s="423"/>
      <c r="AW179" s="423"/>
      <c r="AX179" s="423"/>
      <c r="AY179" s="423"/>
      <c r="AZ179" s="423"/>
      <c r="BA179" s="423"/>
      <c r="BB179" s="423"/>
      <c r="BC179" s="423"/>
      <c r="BD179" s="423"/>
      <c r="BE179" s="423"/>
      <c r="BF179" s="425"/>
    </row>
    <row r="180" spans="2:58" x14ac:dyDescent="0.25">
      <c r="B180" s="419"/>
      <c r="C180" s="400"/>
      <c r="D180" s="400"/>
      <c r="E180" s="400"/>
      <c r="F180" s="400"/>
      <c r="G180" s="400"/>
      <c r="H180" s="400"/>
      <c r="I180" s="400"/>
      <c r="J180" s="400"/>
      <c r="K180" s="400"/>
      <c r="L180" s="399"/>
      <c r="M180" s="401"/>
      <c r="N180" s="320" t="s">
        <v>236</v>
      </c>
      <c r="O180" s="321"/>
      <c r="P180" s="321"/>
      <c r="Q180" s="321"/>
      <c r="R180" s="322"/>
      <c r="S180" s="320" t="s">
        <v>149</v>
      </c>
      <c r="T180" s="321"/>
      <c r="U180" s="321"/>
      <c r="V180" s="322"/>
      <c r="W180" s="320" t="s">
        <v>148</v>
      </c>
      <c r="X180" s="321"/>
      <c r="Y180" s="321"/>
      <c r="Z180" s="322"/>
      <c r="AA180" s="320" t="s">
        <v>236</v>
      </c>
      <c r="AB180" s="321"/>
      <c r="AC180" s="321"/>
      <c r="AD180" s="321"/>
      <c r="AE180" s="322"/>
      <c r="AF180" s="320" t="s">
        <v>149</v>
      </c>
      <c r="AG180" s="321"/>
      <c r="AH180" s="321"/>
      <c r="AI180" s="322"/>
      <c r="AJ180" s="320" t="s">
        <v>148</v>
      </c>
      <c r="AK180" s="321"/>
      <c r="AL180" s="321"/>
      <c r="AM180" s="321"/>
      <c r="AN180" s="321"/>
      <c r="AO180" s="321"/>
      <c r="AP180" s="321"/>
      <c r="AQ180" s="321"/>
      <c r="AR180" s="321"/>
      <c r="AS180" s="322"/>
      <c r="AT180" s="320" t="s">
        <v>236</v>
      </c>
      <c r="AU180" s="321"/>
      <c r="AV180" s="321"/>
      <c r="AW180" s="321"/>
      <c r="AX180" s="322"/>
      <c r="AY180" s="320" t="s">
        <v>149</v>
      </c>
      <c r="AZ180" s="321"/>
      <c r="BA180" s="321"/>
      <c r="BB180" s="322"/>
      <c r="BC180" s="320" t="s">
        <v>148</v>
      </c>
      <c r="BD180" s="321"/>
      <c r="BE180" s="321"/>
      <c r="BF180" s="413"/>
    </row>
    <row r="181" spans="2:58" ht="15.75" thickBot="1" x14ac:dyDescent="0.3">
      <c r="B181" s="414">
        <v>1</v>
      </c>
      <c r="C181" s="385"/>
      <c r="D181" s="385"/>
      <c r="E181" s="385"/>
      <c r="F181" s="385"/>
      <c r="G181" s="385"/>
      <c r="H181" s="385"/>
      <c r="I181" s="385"/>
      <c r="J181" s="385"/>
      <c r="K181" s="386"/>
      <c r="L181" s="415">
        <v>2</v>
      </c>
      <c r="M181" s="416"/>
      <c r="N181" s="381">
        <v>3</v>
      </c>
      <c r="O181" s="382"/>
      <c r="P181" s="382"/>
      <c r="Q181" s="382"/>
      <c r="R181" s="383"/>
      <c r="S181" s="381">
        <v>4</v>
      </c>
      <c r="T181" s="382"/>
      <c r="U181" s="382"/>
      <c r="V181" s="383"/>
      <c r="W181" s="326">
        <v>5</v>
      </c>
      <c r="X181" s="327"/>
      <c r="Y181" s="327"/>
      <c r="Z181" s="328"/>
      <c r="AA181" s="381">
        <v>6</v>
      </c>
      <c r="AB181" s="382"/>
      <c r="AC181" s="382"/>
      <c r="AD181" s="382"/>
      <c r="AE181" s="383"/>
      <c r="AF181" s="381">
        <v>7</v>
      </c>
      <c r="AG181" s="382"/>
      <c r="AH181" s="382"/>
      <c r="AI181" s="383"/>
      <c r="AJ181" s="381">
        <v>8</v>
      </c>
      <c r="AK181" s="382"/>
      <c r="AL181" s="382"/>
      <c r="AM181" s="382"/>
      <c r="AN181" s="382"/>
      <c r="AO181" s="382"/>
      <c r="AP181" s="382"/>
      <c r="AQ181" s="382"/>
      <c r="AR181" s="382"/>
      <c r="AS181" s="383"/>
      <c r="AT181" s="326">
        <v>9</v>
      </c>
      <c r="AU181" s="327"/>
      <c r="AV181" s="327"/>
      <c r="AW181" s="327"/>
      <c r="AX181" s="328"/>
      <c r="AY181" s="326">
        <v>10</v>
      </c>
      <c r="AZ181" s="327"/>
      <c r="BA181" s="327"/>
      <c r="BB181" s="328"/>
      <c r="BC181" s="326">
        <v>11</v>
      </c>
      <c r="BD181" s="327"/>
      <c r="BE181" s="327"/>
      <c r="BF181" s="329"/>
    </row>
    <row r="182" spans="2:58" ht="51" customHeight="1" thickBot="1" x14ac:dyDescent="0.3">
      <c r="B182" s="407"/>
      <c r="C182" s="408"/>
      <c r="D182" s="408"/>
      <c r="E182" s="408"/>
      <c r="F182" s="408"/>
      <c r="G182" s="408"/>
      <c r="H182" s="408"/>
      <c r="I182" s="408"/>
      <c r="J182" s="408"/>
      <c r="K182" s="409"/>
      <c r="L182" s="410"/>
      <c r="M182" s="411"/>
      <c r="N182" s="402"/>
      <c r="O182" s="403"/>
      <c r="P182" s="403"/>
      <c r="Q182" s="403"/>
      <c r="R182" s="404"/>
      <c r="S182" s="371"/>
      <c r="T182" s="372"/>
      <c r="U182" s="372"/>
      <c r="V182" s="405"/>
      <c r="W182" s="402"/>
      <c r="X182" s="403"/>
      <c r="Y182" s="403"/>
      <c r="Z182" s="404"/>
      <c r="AA182" s="402"/>
      <c r="AB182" s="403"/>
      <c r="AC182" s="403"/>
      <c r="AD182" s="403"/>
      <c r="AE182" s="404"/>
      <c r="AF182" s="371"/>
      <c r="AG182" s="372"/>
      <c r="AH182" s="372"/>
      <c r="AI182" s="405"/>
      <c r="AJ182" s="402"/>
      <c r="AK182" s="403"/>
      <c r="AL182" s="403"/>
      <c r="AM182" s="403"/>
      <c r="AN182" s="403"/>
      <c r="AO182" s="403"/>
      <c r="AP182" s="403"/>
      <c r="AQ182" s="403"/>
      <c r="AR182" s="403"/>
      <c r="AS182" s="404"/>
      <c r="AT182" s="402"/>
      <c r="AU182" s="403"/>
      <c r="AV182" s="403"/>
      <c r="AW182" s="403"/>
      <c r="AX182" s="404"/>
      <c r="AY182" s="371"/>
      <c r="AZ182" s="372"/>
      <c r="BA182" s="372"/>
      <c r="BB182" s="405"/>
      <c r="BC182" s="402"/>
      <c r="BD182" s="403"/>
      <c r="BE182" s="403"/>
      <c r="BF182" s="404"/>
    </row>
    <row r="183" spans="2:58" hidden="1" x14ac:dyDescent="0.25">
      <c r="B183" s="392"/>
      <c r="C183" s="392"/>
      <c r="D183" s="392"/>
      <c r="E183" s="392"/>
      <c r="F183" s="392"/>
      <c r="G183" s="392"/>
      <c r="H183" s="392"/>
      <c r="I183" s="392"/>
      <c r="J183" s="392"/>
      <c r="K183" s="393"/>
      <c r="L183" s="394" t="s">
        <v>21</v>
      </c>
      <c r="M183" s="395"/>
      <c r="N183" s="399"/>
      <c r="O183" s="400"/>
      <c r="P183" s="400"/>
      <c r="Q183" s="400"/>
      <c r="R183" s="401"/>
      <c r="S183" s="399"/>
      <c r="T183" s="400"/>
      <c r="U183" s="400"/>
      <c r="V183" s="401"/>
      <c r="W183" s="399"/>
      <c r="X183" s="400"/>
      <c r="Y183" s="400"/>
      <c r="Z183" s="401"/>
      <c r="AA183" s="399"/>
      <c r="AB183" s="400"/>
      <c r="AC183" s="400"/>
      <c r="AD183" s="400"/>
      <c r="AE183" s="401"/>
      <c r="AF183" s="399"/>
      <c r="AG183" s="400"/>
      <c r="AH183" s="400"/>
      <c r="AI183" s="401"/>
      <c r="AJ183" s="399"/>
      <c r="AK183" s="400"/>
      <c r="AL183" s="400"/>
      <c r="AM183" s="400"/>
      <c r="AN183" s="400"/>
      <c r="AO183" s="400"/>
      <c r="AP183" s="400"/>
      <c r="AQ183" s="400"/>
      <c r="AR183" s="400"/>
      <c r="AS183" s="401"/>
      <c r="AT183" s="399"/>
      <c r="AU183" s="400"/>
      <c r="AV183" s="400"/>
      <c r="AW183" s="400"/>
      <c r="AX183" s="401"/>
      <c r="AY183" s="399"/>
      <c r="AZ183" s="400"/>
      <c r="BA183" s="400"/>
      <c r="BB183" s="401"/>
      <c r="BC183" s="399"/>
      <c r="BD183" s="400"/>
      <c r="BE183" s="400"/>
      <c r="BF183" s="412"/>
    </row>
    <row r="184" spans="2:58" hidden="1" x14ac:dyDescent="0.25">
      <c r="B184" s="385"/>
      <c r="C184" s="385"/>
      <c r="D184" s="385"/>
      <c r="E184" s="385"/>
      <c r="F184" s="385"/>
      <c r="G184" s="385"/>
      <c r="H184" s="385"/>
      <c r="I184" s="385"/>
      <c r="J184" s="385"/>
      <c r="K184" s="386"/>
      <c r="L184" s="429" t="s">
        <v>22</v>
      </c>
      <c r="M184" s="430"/>
      <c r="N184" s="320"/>
      <c r="O184" s="321"/>
      <c r="P184" s="321"/>
      <c r="Q184" s="321"/>
      <c r="R184" s="322"/>
      <c r="S184" s="320"/>
      <c r="T184" s="321"/>
      <c r="U184" s="321"/>
      <c r="V184" s="322"/>
      <c r="W184" s="320"/>
      <c r="X184" s="321"/>
      <c r="Y184" s="321"/>
      <c r="Z184" s="322"/>
      <c r="AA184" s="320"/>
      <c r="AB184" s="321"/>
      <c r="AC184" s="321"/>
      <c r="AD184" s="321"/>
      <c r="AE184" s="322"/>
      <c r="AF184" s="320"/>
      <c r="AG184" s="321"/>
      <c r="AH184" s="321"/>
      <c r="AI184" s="322"/>
      <c r="AJ184" s="320"/>
      <c r="AK184" s="321"/>
      <c r="AL184" s="321"/>
      <c r="AM184" s="321"/>
      <c r="AN184" s="321"/>
      <c r="AO184" s="321"/>
      <c r="AP184" s="321"/>
      <c r="AQ184" s="321"/>
      <c r="AR184" s="321"/>
      <c r="AS184" s="322"/>
      <c r="AT184" s="320"/>
      <c r="AU184" s="321"/>
      <c r="AV184" s="321"/>
      <c r="AW184" s="321"/>
      <c r="AX184" s="322"/>
      <c r="AY184" s="320"/>
      <c r="AZ184" s="321"/>
      <c r="BA184" s="321"/>
      <c r="BB184" s="322"/>
      <c r="BC184" s="320"/>
      <c r="BD184" s="321"/>
      <c r="BE184" s="321"/>
      <c r="BF184" s="413"/>
    </row>
    <row r="185" spans="2:58" ht="15.75" thickBot="1" x14ac:dyDescent="0.3">
      <c r="B185" s="374" t="s">
        <v>55</v>
      </c>
      <c r="C185" s="374"/>
      <c r="D185" s="374"/>
      <c r="E185" s="374"/>
      <c r="F185" s="374"/>
      <c r="G185" s="374"/>
      <c r="H185" s="374"/>
      <c r="I185" s="374"/>
      <c r="J185" s="374"/>
      <c r="K185" s="375"/>
      <c r="L185" s="427">
        <v>9000</v>
      </c>
      <c r="M185" s="428"/>
      <c r="N185" s="323" t="s">
        <v>23</v>
      </c>
      <c r="O185" s="324"/>
      <c r="P185" s="324"/>
      <c r="Q185" s="324"/>
      <c r="R185" s="325"/>
      <c r="S185" s="323" t="s">
        <v>23</v>
      </c>
      <c r="T185" s="324"/>
      <c r="U185" s="324"/>
      <c r="V185" s="325"/>
      <c r="W185" s="323"/>
      <c r="X185" s="324"/>
      <c r="Y185" s="324"/>
      <c r="Z185" s="325"/>
      <c r="AA185" s="323" t="s">
        <v>23</v>
      </c>
      <c r="AB185" s="324"/>
      <c r="AC185" s="324"/>
      <c r="AD185" s="324"/>
      <c r="AE185" s="325"/>
      <c r="AF185" s="323" t="s">
        <v>23</v>
      </c>
      <c r="AG185" s="324"/>
      <c r="AH185" s="324"/>
      <c r="AI185" s="325"/>
      <c r="AJ185" s="323"/>
      <c r="AK185" s="324"/>
      <c r="AL185" s="324"/>
      <c r="AM185" s="324"/>
      <c r="AN185" s="324"/>
      <c r="AO185" s="324"/>
      <c r="AP185" s="324"/>
      <c r="AQ185" s="324"/>
      <c r="AR185" s="324"/>
      <c r="AS185" s="325"/>
      <c r="AT185" s="323" t="s">
        <v>23</v>
      </c>
      <c r="AU185" s="324"/>
      <c r="AV185" s="324"/>
      <c r="AW185" s="324"/>
      <c r="AX185" s="325"/>
      <c r="AY185" s="323" t="s">
        <v>23</v>
      </c>
      <c r="AZ185" s="324"/>
      <c r="BA185" s="324"/>
      <c r="BB185" s="325"/>
      <c r="BC185" s="326"/>
      <c r="BD185" s="327"/>
      <c r="BE185" s="327"/>
      <c r="BF185" s="329"/>
    </row>
    <row r="187" spans="2:58" x14ac:dyDescent="0.25">
      <c r="B187" s="426" t="s">
        <v>242</v>
      </c>
      <c r="C187" s="426"/>
      <c r="D187" s="426"/>
      <c r="E187" s="426"/>
      <c r="F187" s="426"/>
      <c r="G187" s="426"/>
      <c r="H187" s="426"/>
      <c r="I187" s="426"/>
      <c r="J187" s="426"/>
      <c r="K187" s="426"/>
      <c r="L187" s="426"/>
      <c r="M187" s="426"/>
      <c r="N187" s="426"/>
      <c r="O187" s="426"/>
      <c r="P187" s="426"/>
      <c r="Q187" s="426"/>
      <c r="R187" s="426"/>
      <c r="S187" s="426"/>
      <c r="T187" s="426"/>
      <c r="U187" s="426"/>
      <c r="V187" s="426"/>
      <c r="W187" s="426"/>
      <c r="X187" s="426"/>
      <c r="Y187" s="426"/>
      <c r="Z187" s="426"/>
      <c r="AA187" s="426"/>
      <c r="AB187" s="426"/>
      <c r="AC187" s="426"/>
      <c r="AD187" s="426"/>
      <c r="AE187" s="426"/>
      <c r="AF187" s="426"/>
      <c r="AG187" s="426"/>
      <c r="AH187" s="426"/>
      <c r="AI187" s="426"/>
      <c r="AJ187" s="426"/>
      <c r="AK187" s="426"/>
      <c r="AL187" s="426"/>
      <c r="AM187" s="426"/>
      <c r="AN187" s="426"/>
      <c r="AO187" s="426"/>
      <c r="AP187" s="426"/>
      <c r="AQ187" s="426"/>
      <c r="AR187" s="426"/>
      <c r="AS187" s="426"/>
      <c r="AT187" s="426"/>
      <c r="AU187" s="426"/>
      <c r="AV187" s="426"/>
      <c r="AW187" s="426"/>
      <c r="AX187" s="426"/>
      <c r="AY187" s="426"/>
      <c r="AZ187" s="426"/>
      <c r="BA187" s="426"/>
      <c r="BB187" s="426"/>
      <c r="BC187" s="426"/>
      <c r="BD187" s="426"/>
      <c r="BE187" s="426"/>
      <c r="BF187" s="426"/>
    </row>
    <row r="188" spans="2:58" ht="15.75" thickBot="1" x14ac:dyDescent="0.3"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</row>
    <row r="189" spans="2:58" x14ac:dyDescent="0.25">
      <c r="B189" s="417" t="s">
        <v>138</v>
      </c>
      <c r="C189" s="418"/>
      <c r="D189" s="418"/>
      <c r="E189" s="418"/>
      <c r="F189" s="418"/>
      <c r="G189" s="418"/>
      <c r="H189" s="418"/>
      <c r="I189" s="418"/>
      <c r="J189" s="418"/>
      <c r="K189" s="418"/>
      <c r="L189" s="420" t="s">
        <v>4</v>
      </c>
      <c r="M189" s="421"/>
      <c r="N189" s="422" t="s">
        <v>476</v>
      </c>
      <c r="O189" s="423"/>
      <c r="P189" s="423"/>
      <c r="Q189" s="423"/>
      <c r="R189" s="423"/>
      <c r="S189" s="423"/>
      <c r="T189" s="423"/>
      <c r="U189" s="423"/>
      <c r="V189" s="423"/>
      <c r="W189" s="423"/>
      <c r="X189" s="423"/>
      <c r="Y189" s="423"/>
      <c r="Z189" s="424"/>
      <c r="AA189" s="422" t="s">
        <v>464</v>
      </c>
      <c r="AB189" s="423"/>
      <c r="AC189" s="423"/>
      <c r="AD189" s="423"/>
      <c r="AE189" s="423"/>
      <c r="AF189" s="423"/>
      <c r="AG189" s="423"/>
      <c r="AH189" s="423"/>
      <c r="AI189" s="423"/>
      <c r="AJ189" s="423"/>
      <c r="AK189" s="423"/>
      <c r="AL189" s="423"/>
      <c r="AM189" s="423"/>
      <c r="AN189" s="423"/>
      <c r="AO189" s="423"/>
      <c r="AP189" s="423"/>
      <c r="AQ189" s="423"/>
      <c r="AR189" s="423"/>
      <c r="AS189" s="424"/>
      <c r="AT189" s="422" t="s">
        <v>479</v>
      </c>
      <c r="AU189" s="423"/>
      <c r="AV189" s="423"/>
      <c r="AW189" s="423"/>
      <c r="AX189" s="423"/>
      <c r="AY189" s="423"/>
      <c r="AZ189" s="423"/>
      <c r="BA189" s="423"/>
      <c r="BB189" s="423"/>
      <c r="BC189" s="423"/>
      <c r="BD189" s="423"/>
      <c r="BE189" s="423"/>
      <c r="BF189" s="425"/>
    </row>
    <row r="190" spans="2:58" x14ac:dyDescent="0.25">
      <c r="B190" s="419"/>
      <c r="C190" s="400"/>
      <c r="D190" s="400"/>
      <c r="E190" s="400"/>
      <c r="F190" s="400"/>
      <c r="G190" s="400"/>
      <c r="H190" s="400"/>
      <c r="I190" s="400"/>
      <c r="J190" s="400"/>
      <c r="K190" s="400"/>
      <c r="L190" s="399"/>
      <c r="M190" s="401"/>
      <c r="N190" s="320" t="s">
        <v>236</v>
      </c>
      <c r="O190" s="321"/>
      <c r="P190" s="321"/>
      <c r="Q190" s="321"/>
      <c r="R190" s="322"/>
      <c r="S190" s="320" t="s">
        <v>149</v>
      </c>
      <c r="T190" s="321"/>
      <c r="U190" s="321"/>
      <c r="V190" s="322"/>
      <c r="W190" s="320" t="s">
        <v>148</v>
      </c>
      <c r="X190" s="321"/>
      <c r="Y190" s="321"/>
      <c r="Z190" s="322"/>
      <c r="AA190" s="320" t="s">
        <v>236</v>
      </c>
      <c r="AB190" s="321"/>
      <c r="AC190" s="321"/>
      <c r="AD190" s="321"/>
      <c r="AE190" s="322"/>
      <c r="AF190" s="320" t="s">
        <v>149</v>
      </c>
      <c r="AG190" s="321"/>
      <c r="AH190" s="321"/>
      <c r="AI190" s="322"/>
      <c r="AJ190" s="320" t="s">
        <v>148</v>
      </c>
      <c r="AK190" s="321"/>
      <c r="AL190" s="321"/>
      <c r="AM190" s="321"/>
      <c r="AN190" s="321"/>
      <c r="AO190" s="321"/>
      <c r="AP190" s="321"/>
      <c r="AQ190" s="321"/>
      <c r="AR190" s="321"/>
      <c r="AS190" s="322"/>
      <c r="AT190" s="320" t="s">
        <v>236</v>
      </c>
      <c r="AU190" s="321"/>
      <c r="AV190" s="321"/>
      <c r="AW190" s="321"/>
      <c r="AX190" s="322"/>
      <c r="AY190" s="320" t="s">
        <v>149</v>
      </c>
      <c r="AZ190" s="321"/>
      <c r="BA190" s="321"/>
      <c r="BB190" s="322"/>
      <c r="BC190" s="320" t="s">
        <v>148</v>
      </c>
      <c r="BD190" s="321"/>
      <c r="BE190" s="321"/>
      <c r="BF190" s="413"/>
    </row>
    <row r="191" spans="2:58" ht="15.75" thickBot="1" x14ac:dyDescent="0.3">
      <c r="B191" s="414">
        <v>1</v>
      </c>
      <c r="C191" s="385"/>
      <c r="D191" s="385"/>
      <c r="E191" s="385"/>
      <c r="F191" s="385"/>
      <c r="G191" s="385"/>
      <c r="H191" s="385"/>
      <c r="I191" s="385"/>
      <c r="J191" s="385"/>
      <c r="K191" s="386"/>
      <c r="L191" s="415">
        <v>2</v>
      </c>
      <c r="M191" s="416"/>
      <c r="N191" s="381">
        <v>3</v>
      </c>
      <c r="O191" s="382"/>
      <c r="P191" s="382"/>
      <c r="Q191" s="382"/>
      <c r="R191" s="383"/>
      <c r="S191" s="381">
        <v>4</v>
      </c>
      <c r="T191" s="382"/>
      <c r="U191" s="382"/>
      <c r="V191" s="383"/>
      <c r="W191" s="326">
        <v>5</v>
      </c>
      <c r="X191" s="327"/>
      <c r="Y191" s="327"/>
      <c r="Z191" s="328"/>
      <c r="AA191" s="381">
        <v>6</v>
      </c>
      <c r="AB191" s="382"/>
      <c r="AC191" s="382"/>
      <c r="AD191" s="382"/>
      <c r="AE191" s="383"/>
      <c r="AF191" s="381">
        <v>7</v>
      </c>
      <c r="AG191" s="382"/>
      <c r="AH191" s="382"/>
      <c r="AI191" s="383"/>
      <c r="AJ191" s="381">
        <v>8</v>
      </c>
      <c r="AK191" s="382"/>
      <c r="AL191" s="382"/>
      <c r="AM191" s="382"/>
      <c r="AN191" s="382"/>
      <c r="AO191" s="382"/>
      <c r="AP191" s="382"/>
      <c r="AQ191" s="382"/>
      <c r="AR191" s="382"/>
      <c r="AS191" s="383"/>
      <c r="AT191" s="326">
        <v>9</v>
      </c>
      <c r="AU191" s="327"/>
      <c r="AV191" s="327"/>
      <c r="AW191" s="327"/>
      <c r="AX191" s="328"/>
      <c r="AY191" s="326">
        <v>10</v>
      </c>
      <c r="AZ191" s="327"/>
      <c r="BA191" s="327"/>
      <c r="BB191" s="328"/>
      <c r="BC191" s="326">
        <v>11</v>
      </c>
      <c r="BD191" s="327"/>
      <c r="BE191" s="327"/>
      <c r="BF191" s="329"/>
    </row>
    <row r="192" spans="2:58" ht="15.75" thickBot="1" x14ac:dyDescent="0.3">
      <c r="B192" s="431"/>
      <c r="C192" s="432"/>
      <c r="D192" s="432"/>
      <c r="E192" s="432"/>
      <c r="F192" s="432"/>
      <c r="G192" s="432"/>
      <c r="H192" s="432"/>
      <c r="I192" s="432"/>
      <c r="J192" s="432"/>
      <c r="K192" s="433"/>
      <c r="L192" s="410" t="s">
        <v>20</v>
      </c>
      <c r="M192" s="411"/>
      <c r="N192" s="371"/>
      <c r="O192" s="372"/>
      <c r="P192" s="372"/>
      <c r="Q192" s="372"/>
      <c r="R192" s="405"/>
      <c r="S192" s="371"/>
      <c r="T192" s="372"/>
      <c r="U192" s="372"/>
      <c r="V192" s="405"/>
      <c r="W192" s="371"/>
      <c r="X192" s="372"/>
      <c r="Y192" s="372"/>
      <c r="Z192" s="405"/>
      <c r="AA192" s="371"/>
      <c r="AB192" s="372"/>
      <c r="AC192" s="372"/>
      <c r="AD192" s="372"/>
      <c r="AE192" s="405"/>
      <c r="AF192" s="371"/>
      <c r="AG192" s="372"/>
      <c r="AH192" s="372"/>
      <c r="AI192" s="405"/>
      <c r="AJ192" s="371"/>
      <c r="AK192" s="372"/>
      <c r="AL192" s="372"/>
      <c r="AM192" s="372"/>
      <c r="AN192" s="372"/>
      <c r="AO192" s="372"/>
      <c r="AP192" s="372"/>
      <c r="AQ192" s="372"/>
      <c r="AR192" s="372"/>
      <c r="AS192" s="405"/>
      <c r="AT192" s="371"/>
      <c r="AU192" s="372"/>
      <c r="AV192" s="372"/>
      <c r="AW192" s="372"/>
      <c r="AX192" s="405"/>
      <c r="AY192" s="371"/>
      <c r="AZ192" s="372"/>
      <c r="BA192" s="372"/>
      <c r="BB192" s="405"/>
      <c r="BC192" s="371"/>
      <c r="BD192" s="372"/>
      <c r="BE192" s="372"/>
      <c r="BF192" s="373"/>
    </row>
    <row r="193" spans="2:58" hidden="1" x14ac:dyDescent="0.25">
      <c r="B193" s="392"/>
      <c r="C193" s="392"/>
      <c r="D193" s="392"/>
      <c r="E193" s="392"/>
      <c r="F193" s="392"/>
      <c r="G193" s="392"/>
      <c r="H193" s="392"/>
      <c r="I193" s="392"/>
      <c r="J193" s="392"/>
      <c r="K193" s="393"/>
      <c r="L193" s="394" t="s">
        <v>21</v>
      </c>
      <c r="M193" s="395"/>
      <c r="N193" s="399"/>
      <c r="O193" s="400"/>
      <c r="P193" s="400"/>
      <c r="Q193" s="400"/>
      <c r="R193" s="401"/>
      <c r="S193" s="399"/>
      <c r="T193" s="400"/>
      <c r="U193" s="400"/>
      <c r="V193" s="401"/>
      <c r="W193" s="399"/>
      <c r="X193" s="400"/>
      <c r="Y193" s="400"/>
      <c r="Z193" s="401"/>
      <c r="AA193" s="399"/>
      <c r="AB193" s="400"/>
      <c r="AC193" s="400"/>
      <c r="AD193" s="400"/>
      <c r="AE193" s="401"/>
      <c r="AF193" s="399"/>
      <c r="AG193" s="400"/>
      <c r="AH193" s="400"/>
      <c r="AI193" s="401"/>
      <c r="AJ193" s="399"/>
      <c r="AK193" s="400"/>
      <c r="AL193" s="400"/>
      <c r="AM193" s="400"/>
      <c r="AN193" s="400"/>
      <c r="AO193" s="400"/>
      <c r="AP193" s="400"/>
      <c r="AQ193" s="400"/>
      <c r="AR193" s="400"/>
      <c r="AS193" s="401"/>
      <c r="AT193" s="399"/>
      <c r="AU193" s="400"/>
      <c r="AV193" s="400"/>
      <c r="AW193" s="400"/>
      <c r="AX193" s="401"/>
      <c r="AY193" s="399"/>
      <c r="AZ193" s="400"/>
      <c r="BA193" s="400"/>
      <c r="BB193" s="401"/>
      <c r="BC193" s="399"/>
      <c r="BD193" s="400"/>
      <c r="BE193" s="400"/>
      <c r="BF193" s="412"/>
    </row>
    <row r="194" spans="2:58" hidden="1" x14ac:dyDescent="0.25">
      <c r="B194" s="385"/>
      <c r="C194" s="385"/>
      <c r="D194" s="385"/>
      <c r="E194" s="385"/>
      <c r="F194" s="385"/>
      <c r="G194" s="385"/>
      <c r="H194" s="385"/>
      <c r="I194" s="385"/>
      <c r="J194" s="385"/>
      <c r="K194" s="386"/>
      <c r="L194" s="429" t="s">
        <v>22</v>
      </c>
      <c r="M194" s="430"/>
      <c r="N194" s="320"/>
      <c r="O194" s="321"/>
      <c r="P194" s="321"/>
      <c r="Q194" s="321"/>
      <c r="R194" s="322"/>
      <c r="S194" s="320"/>
      <c r="T194" s="321"/>
      <c r="U194" s="321"/>
      <c r="V194" s="322"/>
      <c r="W194" s="320"/>
      <c r="X194" s="321"/>
      <c r="Y194" s="321"/>
      <c r="Z194" s="322"/>
      <c r="AA194" s="320"/>
      <c r="AB194" s="321"/>
      <c r="AC194" s="321"/>
      <c r="AD194" s="321"/>
      <c r="AE194" s="322"/>
      <c r="AF194" s="320"/>
      <c r="AG194" s="321"/>
      <c r="AH194" s="321"/>
      <c r="AI194" s="322"/>
      <c r="AJ194" s="320"/>
      <c r="AK194" s="321"/>
      <c r="AL194" s="321"/>
      <c r="AM194" s="321"/>
      <c r="AN194" s="321"/>
      <c r="AO194" s="321"/>
      <c r="AP194" s="321"/>
      <c r="AQ194" s="321"/>
      <c r="AR194" s="321"/>
      <c r="AS194" s="322"/>
      <c r="AT194" s="320"/>
      <c r="AU194" s="321"/>
      <c r="AV194" s="321"/>
      <c r="AW194" s="321"/>
      <c r="AX194" s="322"/>
      <c r="AY194" s="320"/>
      <c r="AZ194" s="321"/>
      <c r="BA194" s="321"/>
      <c r="BB194" s="322"/>
      <c r="BC194" s="320"/>
      <c r="BD194" s="321"/>
      <c r="BE194" s="321"/>
      <c r="BF194" s="413"/>
    </row>
    <row r="195" spans="2:58" ht="15.75" thickBot="1" x14ac:dyDescent="0.3">
      <c r="B195" s="374" t="s">
        <v>55</v>
      </c>
      <c r="C195" s="374"/>
      <c r="D195" s="374"/>
      <c r="E195" s="374"/>
      <c r="F195" s="374"/>
      <c r="G195" s="374"/>
      <c r="H195" s="374"/>
      <c r="I195" s="374"/>
      <c r="J195" s="374"/>
      <c r="K195" s="375"/>
      <c r="L195" s="427">
        <v>9000</v>
      </c>
      <c r="M195" s="428"/>
      <c r="N195" s="323" t="s">
        <v>23</v>
      </c>
      <c r="O195" s="324"/>
      <c r="P195" s="324"/>
      <c r="Q195" s="324"/>
      <c r="R195" s="325"/>
      <c r="S195" s="323" t="s">
        <v>23</v>
      </c>
      <c r="T195" s="324"/>
      <c r="U195" s="324"/>
      <c r="V195" s="325"/>
      <c r="W195" s="323"/>
      <c r="X195" s="324"/>
      <c r="Y195" s="324"/>
      <c r="Z195" s="325"/>
      <c r="AA195" s="323" t="s">
        <v>23</v>
      </c>
      <c r="AB195" s="324"/>
      <c r="AC195" s="324"/>
      <c r="AD195" s="324"/>
      <c r="AE195" s="325"/>
      <c r="AF195" s="323" t="s">
        <v>23</v>
      </c>
      <c r="AG195" s="324"/>
      <c r="AH195" s="324"/>
      <c r="AI195" s="325"/>
      <c r="AJ195" s="323"/>
      <c r="AK195" s="324"/>
      <c r="AL195" s="324"/>
      <c r="AM195" s="324"/>
      <c r="AN195" s="324"/>
      <c r="AO195" s="324"/>
      <c r="AP195" s="324"/>
      <c r="AQ195" s="324"/>
      <c r="AR195" s="324"/>
      <c r="AS195" s="325"/>
      <c r="AT195" s="323" t="s">
        <v>23</v>
      </c>
      <c r="AU195" s="324"/>
      <c r="AV195" s="324"/>
      <c r="AW195" s="324"/>
      <c r="AX195" s="325"/>
      <c r="AY195" s="323" t="s">
        <v>23</v>
      </c>
      <c r="AZ195" s="324"/>
      <c r="BA195" s="324"/>
      <c r="BB195" s="325"/>
      <c r="BC195" s="326"/>
      <c r="BD195" s="327"/>
      <c r="BE195" s="327"/>
      <c r="BF195" s="329"/>
    </row>
    <row r="197" spans="2:58" x14ac:dyDescent="0.25">
      <c r="B197" s="426" t="s">
        <v>243</v>
      </c>
      <c r="C197" s="426"/>
      <c r="D197" s="426"/>
      <c r="E197" s="426"/>
      <c r="F197" s="426"/>
      <c r="G197" s="426"/>
      <c r="H197" s="426"/>
      <c r="I197" s="426"/>
      <c r="J197" s="426"/>
      <c r="K197" s="426"/>
      <c r="L197" s="426"/>
      <c r="M197" s="426"/>
      <c r="N197" s="426"/>
      <c r="O197" s="426"/>
      <c r="P197" s="426"/>
      <c r="Q197" s="426"/>
      <c r="R197" s="426"/>
      <c r="S197" s="426"/>
      <c r="T197" s="426"/>
      <c r="U197" s="426"/>
      <c r="V197" s="426"/>
      <c r="W197" s="426"/>
      <c r="X197" s="426"/>
      <c r="Y197" s="426"/>
      <c r="Z197" s="426"/>
      <c r="AA197" s="426"/>
      <c r="AB197" s="426"/>
      <c r="AC197" s="426"/>
      <c r="AD197" s="426"/>
      <c r="AE197" s="426"/>
      <c r="AF197" s="426"/>
      <c r="AG197" s="426"/>
      <c r="AH197" s="426"/>
      <c r="AI197" s="426"/>
      <c r="AJ197" s="426"/>
      <c r="AK197" s="426"/>
      <c r="AL197" s="426"/>
      <c r="AM197" s="426"/>
      <c r="AN197" s="426"/>
      <c r="AO197" s="426"/>
      <c r="AP197" s="426"/>
      <c r="AQ197" s="426"/>
      <c r="AR197" s="426"/>
      <c r="AS197" s="426"/>
      <c r="AT197" s="426"/>
      <c r="AU197" s="426"/>
      <c r="AV197" s="426"/>
      <c r="AW197" s="426"/>
      <c r="AX197" s="426"/>
      <c r="AY197" s="426"/>
      <c r="AZ197" s="426"/>
      <c r="BA197" s="426"/>
      <c r="BB197" s="426"/>
      <c r="BC197" s="426"/>
      <c r="BD197" s="426"/>
      <c r="BE197" s="426"/>
      <c r="BF197" s="426"/>
    </row>
    <row r="198" spans="2:58" ht="15.75" thickBot="1" x14ac:dyDescent="0.3"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</row>
    <row r="199" spans="2:58" x14ac:dyDescent="0.25">
      <c r="B199" s="417" t="s">
        <v>138</v>
      </c>
      <c r="C199" s="418"/>
      <c r="D199" s="418"/>
      <c r="E199" s="418"/>
      <c r="F199" s="418"/>
      <c r="G199" s="418"/>
      <c r="H199" s="418"/>
      <c r="I199" s="418"/>
      <c r="J199" s="418"/>
      <c r="K199" s="418"/>
      <c r="L199" s="420" t="s">
        <v>4</v>
      </c>
      <c r="M199" s="421"/>
      <c r="N199" s="422" t="str">
        <f>N189</f>
        <v>на  2023 год
(на текущий финансовый год)</v>
      </c>
      <c r="O199" s="423"/>
      <c r="P199" s="423"/>
      <c r="Q199" s="423"/>
      <c r="R199" s="423"/>
      <c r="S199" s="423"/>
      <c r="T199" s="423"/>
      <c r="U199" s="423"/>
      <c r="V199" s="423"/>
      <c r="W199" s="423"/>
      <c r="X199" s="423"/>
      <c r="Y199" s="423"/>
      <c r="Z199" s="424"/>
      <c r="AA199" s="422" t="s">
        <v>464</v>
      </c>
      <c r="AB199" s="423"/>
      <c r="AC199" s="423"/>
      <c r="AD199" s="423"/>
      <c r="AE199" s="423"/>
      <c r="AF199" s="423"/>
      <c r="AG199" s="423"/>
      <c r="AH199" s="423"/>
      <c r="AI199" s="423"/>
      <c r="AJ199" s="423"/>
      <c r="AK199" s="423"/>
      <c r="AL199" s="423"/>
      <c r="AM199" s="423"/>
      <c r="AN199" s="423"/>
      <c r="AO199" s="423"/>
      <c r="AP199" s="423"/>
      <c r="AQ199" s="423"/>
      <c r="AR199" s="423"/>
      <c r="AS199" s="424"/>
      <c r="AT199" s="422" t="s">
        <v>479</v>
      </c>
      <c r="AU199" s="423"/>
      <c r="AV199" s="423"/>
      <c r="AW199" s="423"/>
      <c r="AX199" s="423"/>
      <c r="AY199" s="423"/>
      <c r="AZ199" s="423"/>
      <c r="BA199" s="423"/>
      <c r="BB199" s="423"/>
      <c r="BC199" s="423"/>
      <c r="BD199" s="423"/>
      <c r="BE199" s="423"/>
      <c r="BF199" s="425"/>
    </row>
    <row r="200" spans="2:58" x14ac:dyDescent="0.25">
      <c r="B200" s="419"/>
      <c r="C200" s="400"/>
      <c r="D200" s="400"/>
      <c r="E200" s="400"/>
      <c r="F200" s="400"/>
      <c r="G200" s="400"/>
      <c r="H200" s="400"/>
      <c r="I200" s="400"/>
      <c r="J200" s="400"/>
      <c r="K200" s="400"/>
      <c r="L200" s="399"/>
      <c r="M200" s="401"/>
      <c r="N200" s="320" t="s">
        <v>236</v>
      </c>
      <c r="O200" s="321"/>
      <c r="P200" s="321"/>
      <c r="Q200" s="321"/>
      <c r="R200" s="322"/>
      <c r="S200" s="320" t="s">
        <v>149</v>
      </c>
      <c r="T200" s="321"/>
      <c r="U200" s="321"/>
      <c r="V200" s="322"/>
      <c r="W200" s="320" t="s">
        <v>148</v>
      </c>
      <c r="X200" s="321"/>
      <c r="Y200" s="321"/>
      <c r="Z200" s="322"/>
      <c r="AA200" s="320" t="s">
        <v>236</v>
      </c>
      <c r="AB200" s="321"/>
      <c r="AC200" s="321"/>
      <c r="AD200" s="321"/>
      <c r="AE200" s="322"/>
      <c r="AF200" s="320" t="s">
        <v>149</v>
      </c>
      <c r="AG200" s="321"/>
      <c r="AH200" s="321"/>
      <c r="AI200" s="322"/>
      <c r="AJ200" s="320" t="s">
        <v>148</v>
      </c>
      <c r="AK200" s="321"/>
      <c r="AL200" s="321"/>
      <c r="AM200" s="321"/>
      <c r="AN200" s="321"/>
      <c r="AO200" s="321"/>
      <c r="AP200" s="321"/>
      <c r="AQ200" s="321"/>
      <c r="AR200" s="321"/>
      <c r="AS200" s="322"/>
      <c r="AT200" s="320" t="s">
        <v>236</v>
      </c>
      <c r="AU200" s="321"/>
      <c r="AV200" s="321"/>
      <c r="AW200" s="321"/>
      <c r="AX200" s="322"/>
      <c r="AY200" s="320" t="s">
        <v>149</v>
      </c>
      <c r="AZ200" s="321"/>
      <c r="BA200" s="321"/>
      <c r="BB200" s="322"/>
      <c r="BC200" s="320" t="s">
        <v>148</v>
      </c>
      <c r="BD200" s="321"/>
      <c r="BE200" s="321"/>
      <c r="BF200" s="413"/>
    </row>
    <row r="201" spans="2:58" ht="15.75" thickBot="1" x14ac:dyDescent="0.3">
      <c r="B201" s="414">
        <v>1</v>
      </c>
      <c r="C201" s="385"/>
      <c r="D201" s="385"/>
      <c r="E201" s="385"/>
      <c r="F201" s="385"/>
      <c r="G201" s="385"/>
      <c r="H201" s="385"/>
      <c r="I201" s="385"/>
      <c r="J201" s="385"/>
      <c r="K201" s="386"/>
      <c r="L201" s="415">
        <v>2</v>
      </c>
      <c r="M201" s="416"/>
      <c r="N201" s="381">
        <v>3</v>
      </c>
      <c r="O201" s="382"/>
      <c r="P201" s="382"/>
      <c r="Q201" s="382"/>
      <c r="R201" s="383"/>
      <c r="S201" s="381">
        <v>4</v>
      </c>
      <c r="T201" s="382"/>
      <c r="U201" s="382"/>
      <c r="V201" s="383"/>
      <c r="W201" s="326">
        <v>5</v>
      </c>
      <c r="X201" s="327"/>
      <c r="Y201" s="327"/>
      <c r="Z201" s="328"/>
      <c r="AA201" s="381">
        <v>6</v>
      </c>
      <c r="AB201" s="382"/>
      <c r="AC201" s="382"/>
      <c r="AD201" s="382"/>
      <c r="AE201" s="383"/>
      <c r="AF201" s="381">
        <v>7</v>
      </c>
      <c r="AG201" s="382"/>
      <c r="AH201" s="382"/>
      <c r="AI201" s="383"/>
      <c r="AJ201" s="381">
        <v>8</v>
      </c>
      <c r="AK201" s="382"/>
      <c r="AL201" s="382"/>
      <c r="AM201" s="382"/>
      <c r="AN201" s="382"/>
      <c r="AO201" s="382"/>
      <c r="AP201" s="382"/>
      <c r="AQ201" s="382"/>
      <c r="AR201" s="382"/>
      <c r="AS201" s="383"/>
      <c r="AT201" s="326">
        <v>9</v>
      </c>
      <c r="AU201" s="327"/>
      <c r="AV201" s="327"/>
      <c r="AW201" s="327"/>
      <c r="AX201" s="328"/>
      <c r="AY201" s="326">
        <v>10</v>
      </c>
      <c r="AZ201" s="327"/>
      <c r="BA201" s="327"/>
      <c r="BB201" s="328"/>
      <c r="BC201" s="326">
        <v>11</v>
      </c>
      <c r="BD201" s="327"/>
      <c r="BE201" s="327"/>
      <c r="BF201" s="329"/>
    </row>
    <row r="202" spans="2:58" ht="50.1" customHeight="1" thickBot="1" x14ac:dyDescent="0.3">
      <c r="B202" s="407" t="s">
        <v>447</v>
      </c>
      <c r="C202" s="408"/>
      <c r="D202" s="408"/>
      <c r="E202" s="408"/>
      <c r="F202" s="408"/>
      <c r="G202" s="408"/>
      <c r="H202" s="408"/>
      <c r="I202" s="408"/>
      <c r="J202" s="408"/>
      <c r="K202" s="409"/>
      <c r="L202" s="410" t="s">
        <v>20</v>
      </c>
      <c r="M202" s="411"/>
      <c r="N202" s="402"/>
      <c r="O202" s="403"/>
      <c r="P202" s="403"/>
      <c r="Q202" s="403"/>
      <c r="R202" s="404"/>
      <c r="S202" s="371">
        <v>1</v>
      </c>
      <c r="T202" s="372"/>
      <c r="U202" s="372"/>
      <c r="V202" s="405"/>
      <c r="W202" s="402"/>
      <c r="X202" s="403"/>
      <c r="Y202" s="403"/>
      <c r="Z202" s="404"/>
      <c r="AA202" s="402"/>
      <c r="AB202" s="403"/>
      <c r="AC202" s="403"/>
      <c r="AD202" s="403"/>
      <c r="AE202" s="404"/>
      <c r="AF202" s="371"/>
      <c r="AG202" s="372"/>
      <c r="AH202" s="372"/>
      <c r="AI202" s="405"/>
      <c r="AJ202" s="402"/>
      <c r="AK202" s="403"/>
      <c r="AL202" s="403"/>
      <c r="AM202" s="403"/>
      <c r="AN202" s="403"/>
      <c r="AO202" s="403"/>
      <c r="AP202" s="403"/>
      <c r="AQ202" s="403"/>
      <c r="AR202" s="403"/>
      <c r="AS202" s="404"/>
      <c r="AT202" s="402"/>
      <c r="AU202" s="403"/>
      <c r="AV202" s="403"/>
      <c r="AW202" s="403"/>
      <c r="AX202" s="404"/>
      <c r="AY202" s="371"/>
      <c r="AZ202" s="372"/>
      <c r="BA202" s="372"/>
      <c r="BB202" s="405"/>
      <c r="BC202" s="402"/>
      <c r="BD202" s="403"/>
      <c r="BE202" s="403"/>
      <c r="BF202" s="406"/>
    </row>
    <row r="203" spans="2:58" hidden="1" x14ac:dyDescent="0.25">
      <c r="B203" s="392"/>
      <c r="C203" s="392"/>
      <c r="D203" s="392"/>
      <c r="E203" s="392"/>
      <c r="F203" s="392"/>
      <c r="G203" s="392"/>
      <c r="H203" s="392"/>
      <c r="I203" s="392"/>
      <c r="J203" s="392"/>
      <c r="K203" s="393"/>
      <c r="L203" s="394" t="s">
        <v>21</v>
      </c>
      <c r="M203" s="395"/>
      <c r="N203" s="396"/>
      <c r="O203" s="397"/>
      <c r="P203" s="397"/>
      <c r="Q203" s="397"/>
      <c r="R203" s="398"/>
      <c r="S203" s="399"/>
      <c r="T203" s="400"/>
      <c r="U203" s="400"/>
      <c r="V203" s="401"/>
      <c r="W203" s="396"/>
      <c r="X203" s="397"/>
      <c r="Y203" s="397"/>
      <c r="Z203" s="398"/>
      <c r="AA203" s="399"/>
      <c r="AB203" s="400"/>
      <c r="AC203" s="400"/>
      <c r="AD203" s="400"/>
      <c r="AE203" s="401"/>
      <c r="AF203" s="399"/>
      <c r="AG203" s="400"/>
      <c r="AH203" s="400"/>
      <c r="AI203" s="401"/>
      <c r="AJ203" s="399"/>
      <c r="AK203" s="400"/>
      <c r="AL203" s="400"/>
      <c r="AM203" s="400"/>
      <c r="AN203" s="400"/>
      <c r="AO203" s="400"/>
      <c r="AP203" s="400"/>
      <c r="AQ203" s="400"/>
      <c r="AR203" s="400"/>
      <c r="AS203" s="401"/>
      <c r="AT203" s="399"/>
      <c r="AU203" s="400"/>
      <c r="AV203" s="400"/>
      <c r="AW203" s="400"/>
      <c r="AX203" s="401"/>
      <c r="AY203" s="399"/>
      <c r="AZ203" s="400"/>
      <c r="BA203" s="400"/>
      <c r="BB203" s="401"/>
      <c r="BC203" s="399"/>
      <c r="BD203" s="400"/>
      <c r="BE203" s="400"/>
      <c r="BF203" s="412"/>
    </row>
    <row r="204" spans="2:58" ht="15.75" hidden="1" thickBot="1" x14ac:dyDescent="0.3">
      <c r="B204" s="385"/>
      <c r="C204" s="385"/>
      <c r="D204" s="385"/>
      <c r="E204" s="385"/>
      <c r="F204" s="385"/>
      <c r="G204" s="385"/>
      <c r="H204" s="385"/>
      <c r="I204" s="385"/>
      <c r="J204" s="385"/>
      <c r="K204" s="386"/>
      <c r="L204" s="387" t="s">
        <v>22</v>
      </c>
      <c r="M204" s="388"/>
      <c r="N204" s="389"/>
      <c r="O204" s="390"/>
      <c r="P204" s="390"/>
      <c r="Q204" s="390"/>
      <c r="R204" s="391"/>
      <c r="S204" s="381"/>
      <c r="T204" s="382"/>
      <c r="U204" s="382"/>
      <c r="V204" s="383"/>
      <c r="W204" s="389"/>
      <c r="X204" s="390"/>
      <c r="Y204" s="390"/>
      <c r="Z204" s="391"/>
      <c r="AA204" s="381"/>
      <c r="AB204" s="382"/>
      <c r="AC204" s="382"/>
      <c r="AD204" s="382"/>
      <c r="AE204" s="383"/>
      <c r="AF204" s="381"/>
      <c r="AG204" s="382"/>
      <c r="AH204" s="382"/>
      <c r="AI204" s="383"/>
      <c r="AJ204" s="381"/>
      <c r="AK204" s="382"/>
      <c r="AL204" s="382"/>
      <c r="AM204" s="382"/>
      <c r="AN204" s="382"/>
      <c r="AO204" s="382"/>
      <c r="AP204" s="382"/>
      <c r="AQ204" s="382"/>
      <c r="AR204" s="382"/>
      <c r="AS204" s="383"/>
      <c r="AT204" s="381"/>
      <c r="AU204" s="382"/>
      <c r="AV204" s="382"/>
      <c r="AW204" s="382"/>
      <c r="AX204" s="383"/>
      <c r="AY204" s="381"/>
      <c r="AZ204" s="382"/>
      <c r="BA204" s="382"/>
      <c r="BB204" s="383"/>
      <c r="BC204" s="381"/>
      <c r="BD204" s="382"/>
      <c r="BE204" s="382"/>
      <c r="BF204" s="384"/>
    </row>
    <row r="205" spans="2:58" ht="15.75" thickBot="1" x14ac:dyDescent="0.3">
      <c r="B205" s="374" t="s">
        <v>55</v>
      </c>
      <c r="C205" s="374"/>
      <c r="D205" s="374"/>
      <c r="E205" s="374"/>
      <c r="F205" s="374"/>
      <c r="G205" s="374"/>
      <c r="H205" s="374"/>
      <c r="I205" s="374"/>
      <c r="J205" s="374"/>
      <c r="K205" s="375"/>
      <c r="L205" s="376">
        <v>9000</v>
      </c>
      <c r="M205" s="377"/>
      <c r="N205" s="368" t="s">
        <v>23</v>
      </c>
      <c r="O205" s="369"/>
      <c r="P205" s="369"/>
      <c r="Q205" s="369"/>
      <c r="R205" s="370"/>
      <c r="S205" s="368" t="s">
        <v>23</v>
      </c>
      <c r="T205" s="369"/>
      <c r="U205" s="369"/>
      <c r="V205" s="370"/>
      <c r="W205" s="378"/>
      <c r="X205" s="379"/>
      <c r="Y205" s="379"/>
      <c r="Z205" s="380"/>
      <c r="AA205" s="368" t="s">
        <v>23</v>
      </c>
      <c r="AB205" s="369"/>
      <c r="AC205" s="369"/>
      <c r="AD205" s="369"/>
      <c r="AE205" s="370"/>
      <c r="AF205" s="368" t="s">
        <v>23</v>
      </c>
      <c r="AG205" s="369"/>
      <c r="AH205" s="369"/>
      <c r="AI205" s="370"/>
      <c r="AJ205" s="368"/>
      <c r="AK205" s="369"/>
      <c r="AL205" s="369"/>
      <c r="AM205" s="369"/>
      <c r="AN205" s="369"/>
      <c r="AO205" s="369"/>
      <c r="AP205" s="369"/>
      <c r="AQ205" s="369"/>
      <c r="AR205" s="369"/>
      <c r="AS205" s="370"/>
      <c r="AT205" s="368" t="s">
        <v>23</v>
      </c>
      <c r="AU205" s="369"/>
      <c r="AV205" s="369"/>
      <c r="AW205" s="369"/>
      <c r="AX205" s="370"/>
      <c r="AY205" s="368" t="s">
        <v>23</v>
      </c>
      <c r="AZ205" s="369"/>
      <c r="BA205" s="369"/>
      <c r="BB205" s="370"/>
      <c r="BC205" s="371"/>
      <c r="BD205" s="372"/>
      <c r="BE205" s="372"/>
      <c r="BF205" s="373"/>
    </row>
  </sheetData>
  <mergeCells count="1300">
    <mergeCell ref="V108:X108"/>
    <mergeCell ref="Z120:AE120"/>
    <mergeCell ref="AF120:AJ120"/>
    <mergeCell ref="AQ120:AV120"/>
    <mergeCell ref="AW120:BB120"/>
    <mergeCell ref="V123:X123"/>
    <mergeCell ref="B128:BF128"/>
    <mergeCell ref="Z123:AE123"/>
    <mergeCell ref="AF123:AJ123"/>
    <mergeCell ref="AQ123:AV123"/>
    <mergeCell ref="B124:S124"/>
    <mergeCell ref="T124:U124"/>
    <mergeCell ref="B63:J63"/>
    <mergeCell ref="K63:S63"/>
    <mergeCell ref="T63:U63"/>
    <mergeCell ref="V63:X63"/>
    <mergeCell ref="Z63:AE63"/>
    <mergeCell ref="AF63:AJ63"/>
    <mergeCell ref="V125:BB125"/>
    <mergeCell ref="V139:X139"/>
    <mergeCell ref="V140:X140"/>
    <mergeCell ref="V141:X141"/>
    <mergeCell ref="B123:S123"/>
    <mergeCell ref="T123:U123"/>
    <mergeCell ref="K100:S100"/>
    <mergeCell ref="Z100:AE100"/>
    <mergeCell ref="AF100:AJ100"/>
    <mergeCell ref="V110:X110"/>
    <mergeCell ref="V111:X111"/>
    <mergeCell ref="V112:X112"/>
    <mergeCell ref="V113:X113"/>
    <mergeCell ref="V97:X97"/>
    <mergeCell ref="V98:X98"/>
    <mergeCell ref="V99:X99"/>
    <mergeCell ref="V100:X100"/>
    <mergeCell ref="V101:X101"/>
    <mergeCell ref="V126:BB126"/>
    <mergeCell ref="AF134:AJ134"/>
    <mergeCell ref="AQ134:AV134"/>
    <mergeCell ref="AQ100:AV100"/>
    <mergeCell ref="AW100:BB100"/>
    <mergeCell ref="AK100:AP100"/>
    <mergeCell ref="V134:X134"/>
    <mergeCell ref="V107:X107"/>
    <mergeCell ref="AK63:AP63"/>
    <mergeCell ref="AK64:AP64"/>
    <mergeCell ref="AK65:AP65"/>
    <mergeCell ref="AK66:AP66"/>
    <mergeCell ref="AK70:AP70"/>
    <mergeCell ref="AK71:AP71"/>
    <mergeCell ref="AK72:AP72"/>
    <mergeCell ref="AK73:AP73"/>
    <mergeCell ref="AK74:AP74"/>
    <mergeCell ref="AK75:AP75"/>
    <mergeCell ref="AK76:AP76"/>
    <mergeCell ref="AK77:AP77"/>
    <mergeCell ref="AK78:AP78"/>
    <mergeCell ref="AK79:AP79"/>
    <mergeCell ref="AK80:AP80"/>
    <mergeCell ref="AK81:AP81"/>
    <mergeCell ref="AK82:AP82"/>
    <mergeCell ref="B158:J158"/>
    <mergeCell ref="K158:S158"/>
    <mergeCell ref="T158:U158"/>
    <mergeCell ref="V158:X158"/>
    <mergeCell ref="Z158:AE158"/>
    <mergeCell ref="AF158:AJ158"/>
    <mergeCell ref="AQ158:AV158"/>
    <mergeCell ref="AW158:BB158"/>
    <mergeCell ref="T159:U159"/>
    <mergeCell ref="K159:S159"/>
    <mergeCell ref="B159:J159"/>
    <mergeCell ref="V159:X159"/>
    <mergeCell ref="AK157:AP157"/>
    <mergeCell ref="AK158:AP158"/>
    <mergeCell ref="AK159:AP159"/>
    <mergeCell ref="B161:S161"/>
    <mergeCell ref="T161:U161"/>
    <mergeCell ref="V161:BB161"/>
    <mergeCell ref="V124:BB124"/>
    <mergeCell ref="BC125:BF125"/>
    <mergeCell ref="B126:S126"/>
    <mergeCell ref="T126:U126"/>
    <mergeCell ref="BC100:BF100"/>
    <mergeCell ref="B120:J120"/>
    <mergeCell ref="B121:J121"/>
    <mergeCell ref="B122:J122"/>
    <mergeCell ref="K120:S120"/>
    <mergeCell ref="K121:S121"/>
    <mergeCell ref="K122:S122"/>
    <mergeCell ref="T120:U120"/>
    <mergeCell ref="T121:U121"/>
    <mergeCell ref="T122:U122"/>
    <mergeCell ref="V114:X114"/>
    <mergeCell ref="V115:X115"/>
    <mergeCell ref="V116:X116"/>
    <mergeCell ref="V117:X117"/>
    <mergeCell ref="V118:X118"/>
    <mergeCell ref="V119:X119"/>
    <mergeCell ref="V109:X109"/>
    <mergeCell ref="BC126:BF126"/>
    <mergeCell ref="BC124:BF124"/>
    <mergeCell ref="B125:S125"/>
    <mergeCell ref="T125:U125"/>
    <mergeCell ref="V122:X122"/>
    <mergeCell ref="B101:J101"/>
    <mergeCell ref="K101:S101"/>
    <mergeCell ref="Z101:AE101"/>
    <mergeCell ref="AF101:AJ101"/>
    <mergeCell ref="AQ101:AV101"/>
    <mergeCell ref="AW101:BB101"/>
    <mergeCell ref="B100:J100"/>
    <mergeCell ref="T100:U100"/>
    <mergeCell ref="T101:U101"/>
    <mergeCell ref="T102:U102"/>
    <mergeCell ref="T103:U103"/>
    <mergeCell ref="T104:U104"/>
    <mergeCell ref="T105:U105"/>
    <mergeCell ref="T106:U106"/>
    <mergeCell ref="V80:X80"/>
    <mergeCell ref="B80:J80"/>
    <mergeCell ref="K80:S80"/>
    <mergeCell ref="T80:U80"/>
    <mergeCell ref="Z80:AE80"/>
    <mergeCell ref="AF80:AJ80"/>
    <mergeCell ref="AQ80:AV80"/>
    <mergeCell ref="AW80:BB80"/>
    <mergeCell ref="BC80:BF80"/>
    <mergeCell ref="V82:X82"/>
    <mergeCell ref="V83:X83"/>
    <mergeCell ref="V81:X81"/>
    <mergeCell ref="B84:J84"/>
    <mergeCell ref="K84:S84"/>
    <mergeCell ref="T84:U84"/>
    <mergeCell ref="Z84:AE84"/>
    <mergeCell ref="AF84:AJ84"/>
    <mergeCell ref="AQ84:AV84"/>
    <mergeCell ref="AW84:BB84"/>
    <mergeCell ref="BC85:BF85"/>
    <mergeCell ref="B85:J85"/>
    <mergeCell ref="K85:S85"/>
    <mergeCell ref="T85:U85"/>
    <mergeCell ref="V79:X79"/>
    <mergeCell ref="AK83:AP83"/>
    <mergeCell ref="AK84:AP84"/>
    <mergeCell ref="AK85:AP85"/>
    <mergeCell ref="AW70:BB70"/>
    <mergeCell ref="BC70:BF70"/>
    <mergeCell ref="AK69:AP69"/>
    <mergeCell ref="V69:X69"/>
    <mergeCell ref="Z72:AE72"/>
    <mergeCell ref="AF72:AJ72"/>
    <mergeCell ref="AQ72:AV72"/>
    <mergeCell ref="AW72:BB72"/>
    <mergeCell ref="BC72:BF72"/>
    <mergeCell ref="Z71:AE71"/>
    <mergeCell ref="AF71:AJ71"/>
    <mergeCell ref="AQ71:AV71"/>
    <mergeCell ref="V75:X75"/>
    <mergeCell ref="V74:X74"/>
    <mergeCell ref="V73:X73"/>
    <mergeCell ref="V72:X72"/>
    <mergeCell ref="V71:X71"/>
    <mergeCell ref="V70:X70"/>
    <mergeCell ref="BC71:BF71"/>
    <mergeCell ref="Z85:AE85"/>
    <mergeCell ref="AF85:AJ85"/>
    <mergeCell ref="AQ85:AV85"/>
    <mergeCell ref="AW85:BB85"/>
    <mergeCell ref="BC84:BF84"/>
    <mergeCell ref="V78:X78"/>
    <mergeCell ref="V77:X77"/>
    <mergeCell ref="V76:X76"/>
    <mergeCell ref="BC69:BF69"/>
    <mergeCell ref="B15:Y15"/>
    <mergeCell ref="Z15:AB15"/>
    <mergeCell ref="AC15:AJ15"/>
    <mergeCell ref="AQ15:AX15"/>
    <mergeCell ref="AY15:BF15"/>
    <mergeCell ref="B16:Y16"/>
    <mergeCell ref="Z16:AB16"/>
    <mergeCell ref="AC16:AJ16"/>
    <mergeCell ref="AQ16:AX16"/>
    <mergeCell ref="AY16:BF16"/>
    <mergeCell ref="B21:Y21"/>
    <mergeCell ref="Z21:AB21"/>
    <mergeCell ref="AC21:AJ21"/>
    <mergeCell ref="AQ21:AX21"/>
    <mergeCell ref="AY21:BF21"/>
    <mergeCell ref="B22:BF22"/>
    <mergeCell ref="B19:Y19"/>
    <mergeCell ref="Z19:AB19"/>
    <mergeCell ref="B20:Y20"/>
    <mergeCell ref="Z20:AB20"/>
    <mergeCell ref="AC20:AJ20"/>
    <mergeCell ref="AQ20:AX20"/>
    <mergeCell ref="AY20:BF20"/>
    <mergeCell ref="B17:Y17"/>
    <mergeCell ref="Z17:AB17"/>
    <mergeCell ref="AC17:AJ17"/>
    <mergeCell ref="AQ17:AX17"/>
    <mergeCell ref="AY17:BF17"/>
    <mergeCell ref="B18:Y18"/>
    <mergeCell ref="Z18:AB18"/>
    <mergeCell ref="AC18:AJ18"/>
    <mergeCell ref="AQ18:AX18"/>
    <mergeCell ref="V56:X59"/>
    <mergeCell ref="AC19:AJ19"/>
    <mergeCell ref="Y56:BB56"/>
    <mergeCell ref="Y57:Y59"/>
    <mergeCell ref="AF57:AJ59"/>
    <mergeCell ref="AQ57:AV59"/>
    <mergeCell ref="AW57:BB59"/>
    <mergeCell ref="V60:X60"/>
    <mergeCell ref="V61:X61"/>
    <mergeCell ref="AQ63:AV63"/>
    <mergeCell ref="AW63:BB63"/>
    <mergeCell ref="BC63:BF63"/>
    <mergeCell ref="AQ1:BF1"/>
    <mergeCell ref="AQ2:BF2"/>
    <mergeCell ref="AQ3:BF3"/>
    <mergeCell ref="B4:BF4"/>
    <mergeCell ref="A5:K5"/>
    <mergeCell ref="L5:BF5"/>
    <mergeCell ref="B12:Y14"/>
    <mergeCell ref="Z12:AB14"/>
    <mergeCell ref="AC12:BF12"/>
    <mergeCell ref="AC13:AJ14"/>
    <mergeCell ref="AQ13:AX14"/>
    <mergeCell ref="AY13:BF14"/>
    <mergeCell ref="A6:K6"/>
    <mergeCell ref="L6:BF6"/>
    <mergeCell ref="A7:K7"/>
    <mergeCell ref="L7:BF7"/>
    <mergeCell ref="A8:K8"/>
    <mergeCell ref="B10:BF10"/>
    <mergeCell ref="AQ19:AX19"/>
    <mergeCell ref="AY19:BF19"/>
    <mergeCell ref="AY18:BF18"/>
    <mergeCell ref="B31:V31"/>
    <mergeCell ref="W31:Y31"/>
    <mergeCell ref="Z31:AB31"/>
    <mergeCell ref="AC31:AJ31"/>
    <mergeCell ref="AQ31:AX31"/>
    <mergeCell ref="AY31:BF31"/>
    <mergeCell ref="B30:V30"/>
    <mergeCell ref="W30:Y30"/>
    <mergeCell ref="Z30:AB30"/>
    <mergeCell ref="AC30:AJ30"/>
    <mergeCell ref="AQ30:AX30"/>
    <mergeCell ref="AY30:BF30"/>
    <mergeCell ref="B23:BF23"/>
    <mergeCell ref="C24:BF24"/>
    <mergeCell ref="B25:BF25"/>
    <mergeCell ref="B27:V29"/>
    <mergeCell ref="W27:Y29"/>
    <mergeCell ref="Z27:AB29"/>
    <mergeCell ref="AC27:BF27"/>
    <mergeCell ref="AC28:AJ29"/>
    <mergeCell ref="AQ28:AX29"/>
    <mergeCell ref="AY28:BF29"/>
    <mergeCell ref="B35:BF35"/>
    <mergeCell ref="B37:BF37"/>
    <mergeCell ref="B39:Y41"/>
    <mergeCell ref="Z39:AB41"/>
    <mergeCell ref="AC39:BF39"/>
    <mergeCell ref="AC40:AJ41"/>
    <mergeCell ref="AQ40:AX41"/>
    <mergeCell ref="AY40:BF41"/>
    <mergeCell ref="B33:V33"/>
    <mergeCell ref="W33:Y33"/>
    <mergeCell ref="Z33:AB33"/>
    <mergeCell ref="AC33:AJ33"/>
    <mergeCell ref="AQ33:AX33"/>
    <mergeCell ref="AY33:BF33"/>
    <mergeCell ref="B32:V32"/>
    <mergeCell ref="W32:Y32"/>
    <mergeCell ref="Z32:AB32"/>
    <mergeCell ref="AC32:AJ32"/>
    <mergeCell ref="AQ32:AX32"/>
    <mergeCell ref="AY32:BF32"/>
    <mergeCell ref="B44:Y44"/>
    <mergeCell ref="Z44:AB44"/>
    <mergeCell ref="AC44:AJ44"/>
    <mergeCell ref="AQ44:AX44"/>
    <mergeCell ref="AY44:BF44"/>
    <mergeCell ref="B45:Y45"/>
    <mergeCell ref="Z45:AB45"/>
    <mergeCell ref="AC45:AJ45"/>
    <mergeCell ref="AQ45:AX45"/>
    <mergeCell ref="AY45:BF45"/>
    <mergeCell ref="B42:Y42"/>
    <mergeCell ref="Z42:AB42"/>
    <mergeCell ref="AC42:AJ42"/>
    <mergeCell ref="AQ42:AX42"/>
    <mergeCell ref="AY42:BF42"/>
    <mergeCell ref="B43:Y43"/>
    <mergeCell ref="Z43:AB43"/>
    <mergeCell ref="AC43:AJ43"/>
    <mergeCell ref="AQ43:AX43"/>
    <mergeCell ref="AY43:BF43"/>
    <mergeCell ref="B48:Y48"/>
    <mergeCell ref="Z48:AB48"/>
    <mergeCell ref="AC48:AJ48"/>
    <mergeCell ref="AQ48:AX48"/>
    <mergeCell ref="AY48:BF48"/>
    <mergeCell ref="B49:Y49"/>
    <mergeCell ref="Z49:AB49"/>
    <mergeCell ref="AC49:AJ49"/>
    <mergeCell ref="AQ49:AX49"/>
    <mergeCell ref="AY49:BF49"/>
    <mergeCell ref="B46:Y46"/>
    <mergeCell ref="Z46:AB46"/>
    <mergeCell ref="AC46:AJ46"/>
    <mergeCell ref="AQ46:AX46"/>
    <mergeCell ref="AY46:BF46"/>
    <mergeCell ref="B47:Y47"/>
    <mergeCell ref="AC47:AJ47"/>
    <mergeCell ref="AQ47:AX47"/>
    <mergeCell ref="AY47:BF47"/>
    <mergeCell ref="AW60:BB60"/>
    <mergeCell ref="BC60:BF60"/>
    <mergeCell ref="V66:X66"/>
    <mergeCell ref="V65:X65"/>
    <mergeCell ref="V64:X64"/>
    <mergeCell ref="B70:J70"/>
    <mergeCell ref="K70:S70"/>
    <mergeCell ref="T70:U70"/>
    <mergeCell ref="Z70:AE70"/>
    <mergeCell ref="AF70:AJ70"/>
    <mergeCell ref="AQ70:AV70"/>
    <mergeCell ref="B52:BF52"/>
    <mergeCell ref="B53:BF53"/>
    <mergeCell ref="B54:BF54"/>
    <mergeCell ref="B56:J59"/>
    <mergeCell ref="K56:S59"/>
    <mergeCell ref="T56:U59"/>
    <mergeCell ref="BC56:BF59"/>
    <mergeCell ref="Z57:AE59"/>
    <mergeCell ref="B62:J62"/>
    <mergeCell ref="K62:S62"/>
    <mergeCell ref="T62:U62"/>
    <mergeCell ref="Z62:AE62"/>
    <mergeCell ref="AF62:AJ62"/>
    <mergeCell ref="AQ62:AV62"/>
    <mergeCell ref="AW62:BB62"/>
    <mergeCell ref="BC62:BF62"/>
    <mergeCell ref="B61:J61"/>
    <mergeCell ref="K61:S61"/>
    <mergeCell ref="V62:X62"/>
    <mergeCell ref="AK57:AP59"/>
    <mergeCell ref="AK60:AP60"/>
    <mergeCell ref="B64:J64"/>
    <mergeCell ref="K64:S64"/>
    <mergeCell ref="T64:U64"/>
    <mergeCell ref="Z64:AE64"/>
    <mergeCell ref="AF64:AJ64"/>
    <mergeCell ref="AQ64:AV64"/>
    <mergeCell ref="B60:J60"/>
    <mergeCell ref="K60:S60"/>
    <mergeCell ref="T60:U60"/>
    <mergeCell ref="Z60:AE60"/>
    <mergeCell ref="AF60:AJ60"/>
    <mergeCell ref="AQ60:AV60"/>
    <mergeCell ref="AK61:AP61"/>
    <mergeCell ref="AK62:AP62"/>
    <mergeCell ref="V88:BB88"/>
    <mergeCell ref="V89:BB89"/>
    <mergeCell ref="Z67:AE67"/>
    <mergeCell ref="AF67:AJ67"/>
    <mergeCell ref="AQ67:AV67"/>
    <mergeCell ref="AW67:BB67"/>
    <mergeCell ref="K65:S65"/>
    <mergeCell ref="T65:U65"/>
    <mergeCell ref="Z65:AE65"/>
    <mergeCell ref="AF65:AJ65"/>
    <mergeCell ref="AQ65:AV65"/>
    <mergeCell ref="AW65:BB65"/>
    <mergeCell ref="AW71:BB71"/>
    <mergeCell ref="B74:J74"/>
    <mergeCell ref="K74:S74"/>
    <mergeCell ref="T74:U74"/>
    <mergeCell ref="Z74:AE74"/>
    <mergeCell ref="AF74:AJ74"/>
    <mergeCell ref="T61:U61"/>
    <mergeCell ref="Z61:AE61"/>
    <mergeCell ref="AF61:AJ61"/>
    <mergeCell ref="AQ61:AV61"/>
    <mergeCell ref="AW61:BB61"/>
    <mergeCell ref="BC61:BF61"/>
    <mergeCell ref="AQ111:AV111"/>
    <mergeCell ref="AW111:BB111"/>
    <mergeCell ref="BC111:BF111"/>
    <mergeCell ref="B99:J99"/>
    <mergeCell ref="K99:S99"/>
    <mergeCell ref="T99:U99"/>
    <mergeCell ref="Z99:AE99"/>
    <mergeCell ref="AF99:AJ99"/>
    <mergeCell ref="AQ99:AV99"/>
    <mergeCell ref="AW99:BB99"/>
    <mergeCell ref="BC99:BF99"/>
    <mergeCell ref="B98:J98"/>
    <mergeCell ref="K98:S98"/>
    <mergeCell ref="T98:U98"/>
    <mergeCell ref="Z98:AE98"/>
    <mergeCell ref="AF98:AJ98"/>
    <mergeCell ref="AQ98:AV98"/>
    <mergeCell ref="AW64:BB64"/>
    <mergeCell ref="BC64:BF64"/>
    <mergeCell ref="B66:J66"/>
    <mergeCell ref="K66:S66"/>
    <mergeCell ref="AQ66:AV66"/>
    <mergeCell ref="AW66:BB66"/>
    <mergeCell ref="BC66:BF66"/>
    <mergeCell ref="B65:J65"/>
    <mergeCell ref="BC65:BF65"/>
    <mergeCell ref="S170:V170"/>
    <mergeCell ref="W170:Z170"/>
    <mergeCell ref="AA170:AE170"/>
    <mergeCell ref="AF170:AI170"/>
    <mergeCell ref="AJ170:AS170"/>
    <mergeCell ref="AW160:BB160"/>
    <mergeCell ref="BC160:BF160"/>
    <mergeCell ref="B165:BF165"/>
    <mergeCell ref="B167:BF167"/>
    <mergeCell ref="B169:K170"/>
    <mergeCell ref="L169:M170"/>
    <mergeCell ref="N169:Z169"/>
    <mergeCell ref="AA169:AS169"/>
    <mergeCell ref="AT169:BF169"/>
    <mergeCell ref="N170:R170"/>
    <mergeCell ref="B160:S160"/>
    <mergeCell ref="T160:U160"/>
    <mergeCell ref="Z160:AE160"/>
    <mergeCell ref="AF160:AJ160"/>
    <mergeCell ref="AQ160:AV160"/>
    <mergeCell ref="AY170:BB170"/>
    <mergeCell ref="BC170:BF170"/>
    <mergeCell ref="AT170:AX170"/>
    <mergeCell ref="B163:S163"/>
    <mergeCell ref="BC161:BF161"/>
    <mergeCell ref="B162:S162"/>
    <mergeCell ref="T162:U162"/>
    <mergeCell ref="V162:BB162"/>
    <mergeCell ref="BC162:BF162"/>
    <mergeCell ref="L172:M172"/>
    <mergeCell ref="N172:R172"/>
    <mergeCell ref="S172:V172"/>
    <mergeCell ref="W172:Z172"/>
    <mergeCell ref="AA172:AE172"/>
    <mergeCell ref="AF172:AI172"/>
    <mergeCell ref="B171:K171"/>
    <mergeCell ref="L171:M171"/>
    <mergeCell ref="N171:R171"/>
    <mergeCell ref="S171:V171"/>
    <mergeCell ref="W171:Z171"/>
    <mergeCell ref="AA171:AE171"/>
    <mergeCell ref="AF171:AI171"/>
    <mergeCell ref="AJ171:AS171"/>
    <mergeCell ref="AJ172:AS172"/>
    <mergeCell ref="T139:U139"/>
    <mergeCell ref="Z139:AE139"/>
    <mergeCell ref="AF139:AJ139"/>
    <mergeCell ref="AQ139:AV139"/>
    <mergeCell ref="V163:BB163"/>
    <mergeCell ref="V160:X160"/>
    <mergeCell ref="V143:X143"/>
    <mergeCell ref="V144:X144"/>
    <mergeCell ref="V145:X145"/>
    <mergeCell ref="V146:X146"/>
    <mergeCell ref="V156:X156"/>
    <mergeCell ref="B157:J157"/>
    <mergeCell ref="K157:S157"/>
    <mergeCell ref="T157:U157"/>
    <mergeCell ref="V157:X157"/>
    <mergeCell ref="AW159:BB159"/>
    <mergeCell ref="AQ159:AV159"/>
    <mergeCell ref="B177:BF177"/>
    <mergeCell ref="B175:K175"/>
    <mergeCell ref="L175:M175"/>
    <mergeCell ref="N175:R175"/>
    <mergeCell ref="S175:V175"/>
    <mergeCell ref="W175:Z175"/>
    <mergeCell ref="AA175:AE175"/>
    <mergeCell ref="AT172:AX172"/>
    <mergeCell ref="AY172:BB172"/>
    <mergeCell ref="BC172:BF172"/>
    <mergeCell ref="B173:K173"/>
    <mergeCell ref="L173:M173"/>
    <mergeCell ref="N173:R173"/>
    <mergeCell ref="S173:V173"/>
    <mergeCell ref="W173:Z173"/>
    <mergeCell ref="AA173:AE173"/>
    <mergeCell ref="AY173:BB173"/>
    <mergeCell ref="BC173:BF173"/>
    <mergeCell ref="AY174:BB174"/>
    <mergeCell ref="BC174:BF174"/>
    <mergeCell ref="AF173:AI173"/>
    <mergeCell ref="AJ173:AS173"/>
    <mergeCell ref="AT173:AX173"/>
    <mergeCell ref="B174:K174"/>
    <mergeCell ref="L174:M174"/>
    <mergeCell ref="N174:R174"/>
    <mergeCell ref="S174:V174"/>
    <mergeCell ref="W174:Z174"/>
    <mergeCell ref="AA174:AE174"/>
    <mergeCell ref="AF174:AI174"/>
    <mergeCell ref="AJ174:AS174"/>
    <mergeCell ref="B172:K172"/>
    <mergeCell ref="BC181:BF181"/>
    <mergeCell ref="B182:K182"/>
    <mergeCell ref="L182:M182"/>
    <mergeCell ref="N182:R182"/>
    <mergeCell ref="S182:V182"/>
    <mergeCell ref="W182:Z182"/>
    <mergeCell ref="AJ180:AS180"/>
    <mergeCell ref="AT180:AX180"/>
    <mergeCell ref="AY180:BB180"/>
    <mergeCell ref="BC180:BF180"/>
    <mergeCell ref="B181:K181"/>
    <mergeCell ref="L181:M181"/>
    <mergeCell ref="N181:R181"/>
    <mergeCell ref="S181:V181"/>
    <mergeCell ref="W181:Z181"/>
    <mergeCell ref="AA181:AE181"/>
    <mergeCell ref="B179:K180"/>
    <mergeCell ref="L179:M180"/>
    <mergeCell ref="N179:Z179"/>
    <mergeCell ref="AA179:AS179"/>
    <mergeCell ref="AT179:BF179"/>
    <mergeCell ref="N180:R180"/>
    <mergeCell ref="S180:V180"/>
    <mergeCell ref="W180:Z180"/>
    <mergeCell ref="AA180:AE180"/>
    <mergeCell ref="AF180:AI180"/>
    <mergeCell ref="AF181:AI181"/>
    <mergeCell ref="AJ181:AS181"/>
    <mergeCell ref="AT181:AX181"/>
    <mergeCell ref="AY181:BB181"/>
    <mergeCell ref="AF183:AI183"/>
    <mergeCell ref="AJ183:AS183"/>
    <mergeCell ref="AT183:AX183"/>
    <mergeCell ref="AY183:BB183"/>
    <mergeCell ref="BC183:BF183"/>
    <mergeCell ref="AA183:AE183"/>
    <mergeCell ref="B184:K184"/>
    <mergeCell ref="L184:M184"/>
    <mergeCell ref="N184:R184"/>
    <mergeCell ref="S184:V184"/>
    <mergeCell ref="W184:Z184"/>
    <mergeCell ref="B183:K183"/>
    <mergeCell ref="L183:M183"/>
    <mergeCell ref="N183:R183"/>
    <mergeCell ref="S183:V183"/>
    <mergeCell ref="W183:Z183"/>
    <mergeCell ref="AA182:AE182"/>
    <mergeCell ref="AF182:AI182"/>
    <mergeCell ref="AJ182:AS182"/>
    <mergeCell ref="AT182:AX182"/>
    <mergeCell ref="AY182:BB182"/>
    <mergeCell ref="BC182:BF182"/>
    <mergeCell ref="AF185:AI185"/>
    <mergeCell ref="AJ185:AS185"/>
    <mergeCell ref="AT185:AX185"/>
    <mergeCell ref="AY185:BB185"/>
    <mergeCell ref="BC185:BF185"/>
    <mergeCell ref="B187:BF187"/>
    <mergeCell ref="B185:K185"/>
    <mergeCell ref="L185:M185"/>
    <mergeCell ref="N185:R185"/>
    <mergeCell ref="S185:V185"/>
    <mergeCell ref="W185:Z185"/>
    <mergeCell ref="AA185:AE185"/>
    <mergeCell ref="AA184:AE184"/>
    <mergeCell ref="AF184:AI184"/>
    <mergeCell ref="AJ184:AS184"/>
    <mergeCell ref="AT184:AX184"/>
    <mergeCell ref="AY184:BB184"/>
    <mergeCell ref="BC184:BF184"/>
    <mergeCell ref="AF191:AI191"/>
    <mergeCell ref="AJ191:AS191"/>
    <mergeCell ref="AT191:AX191"/>
    <mergeCell ref="AY191:BB191"/>
    <mergeCell ref="BC191:BF191"/>
    <mergeCell ref="B192:K192"/>
    <mergeCell ref="L192:M192"/>
    <mergeCell ref="N192:R192"/>
    <mergeCell ref="S192:V192"/>
    <mergeCell ref="W192:Z192"/>
    <mergeCell ref="AJ190:AS190"/>
    <mergeCell ref="AT190:AX190"/>
    <mergeCell ref="AY190:BB190"/>
    <mergeCell ref="BC190:BF190"/>
    <mergeCell ref="B191:K191"/>
    <mergeCell ref="L191:M191"/>
    <mergeCell ref="N191:R191"/>
    <mergeCell ref="S191:V191"/>
    <mergeCell ref="W191:Z191"/>
    <mergeCell ref="AA191:AE191"/>
    <mergeCell ref="B189:K190"/>
    <mergeCell ref="L189:M190"/>
    <mergeCell ref="N189:Z189"/>
    <mergeCell ref="AA189:AS189"/>
    <mergeCell ref="AT189:BF189"/>
    <mergeCell ref="N190:R190"/>
    <mergeCell ref="S190:V190"/>
    <mergeCell ref="W190:Z190"/>
    <mergeCell ref="AA190:AE190"/>
    <mergeCell ref="AF190:AI190"/>
    <mergeCell ref="AF193:AI193"/>
    <mergeCell ref="AJ193:AS193"/>
    <mergeCell ref="AT193:AX193"/>
    <mergeCell ref="AY193:BB193"/>
    <mergeCell ref="BC193:BF193"/>
    <mergeCell ref="AA193:AE193"/>
    <mergeCell ref="B194:K194"/>
    <mergeCell ref="L194:M194"/>
    <mergeCell ref="N194:R194"/>
    <mergeCell ref="S194:V194"/>
    <mergeCell ref="W194:Z194"/>
    <mergeCell ref="B193:K193"/>
    <mergeCell ref="L193:M193"/>
    <mergeCell ref="N193:R193"/>
    <mergeCell ref="S193:V193"/>
    <mergeCell ref="W193:Z193"/>
    <mergeCell ref="AA192:AE192"/>
    <mergeCell ref="AF192:AI192"/>
    <mergeCell ref="AJ192:AS192"/>
    <mergeCell ref="AT192:AX192"/>
    <mergeCell ref="AY192:BB192"/>
    <mergeCell ref="BC192:BF192"/>
    <mergeCell ref="AF195:AI195"/>
    <mergeCell ref="AJ195:AS195"/>
    <mergeCell ref="AT195:AX195"/>
    <mergeCell ref="AY195:BB195"/>
    <mergeCell ref="BC195:BF195"/>
    <mergeCell ref="B197:BF197"/>
    <mergeCell ref="B195:K195"/>
    <mergeCell ref="L195:M195"/>
    <mergeCell ref="N195:R195"/>
    <mergeCell ref="S195:V195"/>
    <mergeCell ref="W195:Z195"/>
    <mergeCell ref="AA195:AE195"/>
    <mergeCell ref="AA194:AE194"/>
    <mergeCell ref="AF194:AI194"/>
    <mergeCell ref="AJ194:AS194"/>
    <mergeCell ref="AT194:AX194"/>
    <mergeCell ref="AY194:BB194"/>
    <mergeCell ref="BC194:BF194"/>
    <mergeCell ref="AJ200:AS200"/>
    <mergeCell ref="AT200:AX200"/>
    <mergeCell ref="AY200:BB200"/>
    <mergeCell ref="BC200:BF200"/>
    <mergeCell ref="B201:K201"/>
    <mergeCell ref="L201:M201"/>
    <mergeCell ref="N201:R201"/>
    <mergeCell ref="S201:V201"/>
    <mergeCell ref="W201:Z201"/>
    <mergeCell ref="AA201:AE201"/>
    <mergeCell ref="B199:K200"/>
    <mergeCell ref="L199:M200"/>
    <mergeCell ref="N199:Z199"/>
    <mergeCell ref="AA199:AS199"/>
    <mergeCell ref="AT199:BF199"/>
    <mergeCell ref="N200:R200"/>
    <mergeCell ref="S200:V200"/>
    <mergeCell ref="W200:Z200"/>
    <mergeCell ref="AA200:AE200"/>
    <mergeCell ref="AF200:AI200"/>
    <mergeCell ref="W204:Z204"/>
    <mergeCell ref="B203:K203"/>
    <mergeCell ref="L203:M203"/>
    <mergeCell ref="N203:R203"/>
    <mergeCell ref="S203:V203"/>
    <mergeCell ref="W203:Z203"/>
    <mergeCell ref="AA202:AE202"/>
    <mergeCell ref="AF202:AI202"/>
    <mergeCell ref="AJ202:AS202"/>
    <mergeCell ref="AT202:AX202"/>
    <mergeCell ref="AY202:BB202"/>
    <mergeCell ref="BC202:BF202"/>
    <mergeCell ref="AF201:AI201"/>
    <mergeCell ref="AJ201:AS201"/>
    <mergeCell ref="AT201:AX201"/>
    <mergeCell ref="AY201:BB201"/>
    <mergeCell ref="BC201:BF201"/>
    <mergeCell ref="B202:K202"/>
    <mergeCell ref="L202:M202"/>
    <mergeCell ref="N202:R202"/>
    <mergeCell ref="S202:V202"/>
    <mergeCell ref="W202:Z202"/>
    <mergeCell ref="AF203:AI203"/>
    <mergeCell ref="AJ203:AS203"/>
    <mergeCell ref="AT203:AX203"/>
    <mergeCell ref="AY203:BB203"/>
    <mergeCell ref="BC203:BF203"/>
    <mergeCell ref="AA203:AE203"/>
    <mergeCell ref="B67:J67"/>
    <mergeCell ref="K67:S67"/>
    <mergeCell ref="T67:U67"/>
    <mergeCell ref="AK67:AP67"/>
    <mergeCell ref="AK68:AP68"/>
    <mergeCell ref="BC67:BF67"/>
    <mergeCell ref="V68:X68"/>
    <mergeCell ref="V67:X67"/>
    <mergeCell ref="T66:U66"/>
    <mergeCell ref="Z66:AE66"/>
    <mergeCell ref="AF66:AJ66"/>
    <mergeCell ref="AF205:AI205"/>
    <mergeCell ref="AJ205:AS205"/>
    <mergeCell ref="AT205:AX205"/>
    <mergeCell ref="AY205:BB205"/>
    <mergeCell ref="BC205:BF205"/>
    <mergeCell ref="B205:K205"/>
    <mergeCell ref="L205:M205"/>
    <mergeCell ref="N205:R205"/>
    <mergeCell ref="S205:V205"/>
    <mergeCell ref="W205:Z205"/>
    <mergeCell ref="AA205:AE205"/>
    <mergeCell ref="AA204:AE204"/>
    <mergeCell ref="AF204:AI204"/>
    <mergeCell ref="AJ204:AS204"/>
    <mergeCell ref="AT204:AX204"/>
    <mergeCell ref="AY204:BB204"/>
    <mergeCell ref="BC204:BF204"/>
    <mergeCell ref="B204:K204"/>
    <mergeCell ref="L204:M204"/>
    <mergeCell ref="N204:R204"/>
    <mergeCell ref="S204:V204"/>
    <mergeCell ref="AW73:BB73"/>
    <mergeCell ref="BC73:BF73"/>
    <mergeCell ref="AQ76:AV76"/>
    <mergeCell ref="AW76:BB76"/>
    <mergeCell ref="BC76:BF76"/>
    <mergeCell ref="B75:J75"/>
    <mergeCell ref="K75:S75"/>
    <mergeCell ref="T75:U75"/>
    <mergeCell ref="Z75:AE75"/>
    <mergeCell ref="AF75:AJ75"/>
    <mergeCell ref="AQ75:AV75"/>
    <mergeCell ref="AW75:BB75"/>
    <mergeCell ref="BC75:BF75"/>
    <mergeCell ref="B68:J68"/>
    <mergeCell ref="K68:S68"/>
    <mergeCell ref="T68:U68"/>
    <mergeCell ref="Z68:AE68"/>
    <mergeCell ref="AF68:AJ68"/>
    <mergeCell ref="AQ68:AV68"/>
    <mergeCell ref="AW68:BB68"/>
    <mergeCell ref="BC68:BF68"/>
    <mergeCell ref="B72:J72"/>
    <mergeCell ref="K72:S72"/>
    <mergeCell ref="T72:U72"/>
    <mergeCell ref="B71:J71"/>
    <mergeCell ref="K71:S71"/>
    <mergeCell ref="T71:U71"/>
    <mergeCell ref="B76:J76"/>
    <mergeCell ref="K76:S76"/>
    <mergeCell ref="T76:U76"/>
    <mergeCell ref="Z76:AE76"/>
    <mergeCell ref="AF76:AJ76"/>
    <mergeCell ref="B69:J69"/>
    <mergeCell ref="K69:S69"/>
    <mergeCell ref="T69:U69"/>
    <mergeCell ref="Z69:AE69"/>
    <mergeCell ref="AF69:AJ69"/>
    <mergeCell ref="AQ69:AV69"/>
    <mergeCell ref="AW69:BB69"/>
    <mergeCell ref="B78:J78"/>
    <mergeCell ref="K78:S78"/>
    <mergeCell ref="T78:U78"/>
    <mergeCell ref="Z78:AE78"/>
    <mergeCell ref="AF78:AJ78"/>
    <mergeCell ref="AQ78:AV78"/>
    <mergeCell ref="AW78:BB78"/>
    <mergeCell ref="BC78:BF78"/>
    <mergeCell ref="B77:J77"/>
    <mergeCell ref="K77:S77"/>
    <mergeCell ref="T77:U77"/>
    <mergeCell ref="Z77:AE77"/>
    <mergeCell ref="AF77:AJ77"/>
    <mergeCell ref="AQ77:AV77"/>
    <mergeCell ref="AW77:BB77"/>
    <mergeCell ref="BC77:BF77"/>
    <mergeCell ref="AQ74:AV74"/>
    <mergeCell ref="AW74:BB74"/>
    <mergeCell ref="BC74:BF74"/>
    <mergeCell ref="B73:J73"/>
    <mergeCell ref="K73:S73"/>
    <mergeCell ref="T73:U73"/>
    <mergeCell ref="Z73:AE73"/>
    <mergeCell ref="AF73:AJ73"/>
    <mergeCell ref="AQ73:AV73"/>
    <mergeCell ref="B79:J79"/>
    <mergeCell ref="K79:S79"/>
    <mergeCell ref="T79:U79"/>
    <mergeCell ref="Z79:AE79"/>
    <mergeCell ref="AF79:AJ79"/>
    <mergeCell ref="AQ79:AV79"/>
    <mergeCell ref="AW79:BB79"/>
    <mergeCell ref="BC79:BF79"/>
    <mergeCell ref="B81:J81"/>
    <mergeCell ref="K81:S81"/>
    <mergeCell ref="T81:U81"/>
    <mergeCell ref="Z81:AE81"/>
    <mergeCell ref="AF81:AJ81"/>
    <mergeCell ref="AQ81:AV81"/>
    <mergeCell ref="AW81:BB81"/>
    <mergeCell ref="BC81:BF81"/>
    <mergeCell ref="B83:J83"/>
    <mergeCell ref="K83:S83"/>
    <mergeCell ref="T83:U83"/>
    <mergeCell ref="Z83:AE83"/>
    <mergeCell ref="AF83:AJ83"/>
    <mergeCell ref="AQ83:AV83"/>
    <mergeCell ref="AW83:BB83"/>
    <mergeCell ref="BC83:BF83"/>
    <mergeCell ref="B82:J82"/>
    <mergeCell ref="K82:S82"/>
    <mergeCell ref="T82:U82"/>
    <mergeCell ref="Z82:AE82"/>
    <mergeCell ref="AF82:AJ82"/>
    <mergeCell ref="AQ82:AV82"/>
    <mergeCell ref="AW82:BB82"/>
    <mergeCell ref="BC82:BF82"/>
    <mergeCell ref="V84:X84"/>
    <mergeCell ref="V85:X85"/>
    <mergeCell ref="BC97:BF97"/>
    <mergeCell ref="AW86:BB86"/>
    <mergeCell ref="BC86:BF86"/>
    <mergeCell ref="B91:BF91"/>
    <mergeCell ref="B93:J96"/>
    <mergeCell ref="K93:S96"/>
    <mergeCell ref="T93:U96"/>
    <mergeCell ref="BC93:BF96"/>
    <mergeCell ref="B97:J97"/>
    <mergeCell ref="K97:S97"/>
    <mergeCell ref="T97:U97"/>
    <mergeCell ref="Z97:AE97"/>
    <mergeCell ref="AF97:AJ97"/>
    <mergeCell ref="AQ97:AV97"/>
    <mergeCell ref="AW97:BB97"/>
    <mergeCell ref="Z94:AE96"/>
    <mergeCell ref="B86:S86"/>
    <mergeCell ref="T86:U86"/>
    <mergeCell ref="Z86:AE86"/>
    <mergeCell ref="AF86:AJ86"/>
    <mergeCell ref="AQ86:AV86"/>
    <mergeCell ref="V86:X86"/>
    <mergeCell ref="AW98:BB98"/>
    <mergeCell ref="BC98:BF98"/>
    <mergeCell ref="BC87:BF87"/>
    <mergeCell ref="BC88:BF88"/>
    <mergeCell ref="BC89:BF89"/>
    <mergeCell ref="K102:S102"/>
    <mergeCell ref="Z102:AE102"/>
    <mergeCell ref="AF102:AJ102"/>
    <mergeCell ref="AQ102:AV102"/>
    <mergeCell ref="AW102:BB102"/>
    <mergeCell ref="V93:X96"/>
    <mergeCell ref="Y93:BB93"/>
    <mergeCell ref="Y94:Y96"/>
    <mergeCell ref="AF94:AJ96"/>
    <mergeCell ref="AQ94:AV96"/>
    <mergeCell ref="AW94:BB96"/>
    <mergeCell ref="AK86:AP86"/>
    <mergeCell ref="B87:S87"/>
    <mergeCell ref="T87:U87"/>
    <mergeCell ref="T88:U88"/>
    <mergeCell ref="B88:S88"/>
    <mergeCell ref="B89:S89"/>
    <mergeCell ref="T89:U89"/>
    <mergeCell ref="V87:BB87"/>
    <mergeCell ref="BC101:BF101"/>
    <mergeCell ref="B104:J104"/>
    <mergeCell ref="K104:S104"/>
    <mergeCell ref="Z104:AE104"/>
    <mergeCell ref="AF104:AJ104"/>
    <mergeCell ref="AQ104:AV104"/>
    <mergeCell ref="AW104:BB104"/>
    <mergeCell ref="BC104:BF104"/>
    <mergeCell ref="B105:J105"/>
    <mergeCell ref="K105:S105"/>
    <mergeCell ref="Z105:AE105"/>
    <mergeCell ref="AF105:AJ105"/>
    <mergeCell ref="AQ105:AV105"/>
    <mergeCell ref="AW105:BB105"/>
    <mergeCell ref="BC105:BF105"/>
    <mergeCell ref="BC102:BF102"/>
    <mergeCell ref="B103:J103"/>
    <mergeCell ref="K103:S103"/>
    <mergeCell ref="Z103:AE103"/>
    <mergeCell ref="AF103:AJ103"/>
    <mergeCell ref="AQ103:AV103"/>
    <mergeCell ref="AW103:BB103"/>
    <mergeCell ref="BC103:BF103"/>
    <mergeCell ref="V102:X102"/>
    <mergeCell ref="V103:X103"/>
    <mergeCell ref="V104:X104"/>
    <mergeCell ref="V105:X105"/>
    <mergeCell ref="B102:J102"/>
    <mergeCell ref="B108:J108"/>
    <mergeCell ref="K108:S108"/>
    <mergeCell ref="Z108:AE108"/>
    <mergeCell ref="AF108:AJ108"/>
    <mergeCell ref="AQ108:AV108"/>
    <mergeCell ref="AW108:BB108"/>
    <mergeCell ref="BC108:BF108"/>
    <mergeCell ref="B109:J109"/>
    <mergeCell ref="K109:S109"/>
    <mergeCell ref="Z109:AE109"/>
    <mergeCell ref="AF109:AJ109"/>
    <mergeCell ref="AQ109:AV109"/>
    <mergeCell ref="AW109:BB109"/>
    <mergeCell ref="BC109:BF109"/>
    <mergeCell ref="K106:S106"/>
    <mergeCell ref="Z106:AE106"/>
    <mergeCell ref="AF106:AJ106"/>
    <mergeCell ref="AQ106:AV106"/>
    <mergeCell ref="AW106:BB106"/>
    <mergeCell ref="BC106:BF106"/>
    <mergeCell ref="B107:J107"/>
    <mergeCell ref="K107:S107"/>
    <mergeCell ref="Z107:AE107"/>
    <mergeCell ref="AF107:AJ107"/>
    <mergeCell ref="AQ107:AV107"/>
    <mergeCell ref="AW107:BB107"/>
    <mergeCell ref="BC107:BF107"/>
    <mergeCell ref="B106:J106"/>
    <mergeCell ref="T107:U107"/>
    <mergeCell ref="T108:U108"/>
    <mergeCell ref="T109:U109"/>
    <mergeCell ref="V106:X106"/>
    <mergeCell ref="B113:J113"/>
    <mergeCell ref="K113:S113"/>
    <mergeCell ref="T113:U113"/>
    <mergeCell ref="Z113:AE113"/>
    <mergeCell ref="AF113:AJ113"/>
    <mergeCell ref="AQ113:AV113"/>
    <mergeCell ref="AW113:BB113"/>
    <mergeCell ref="BC113:BF113"/>
    <mergeCell ref="B110:J110"/>
    <mergeCell ref="K110:S110"/>
    <mergeCell ref="Z110:AE110"/>
    <mergeCell ref="AF110:AJ110"/>
    <mergeCell ref="AQ110:AV110"/>
    <mergeCell ref="AW110:BB110"/>
    <mergeCell ref="BC110:BF110"/>
    <mergeCell ref="B112:J112"/>
    <mergeCell ref="K112:S112"/>
    <mergeCell ref="T112:U112"/>
    <mergeCell ref="Z112:AE112"/>
    <mergeCell ref="AF112:AJ112"/>
    <mergeCell ref="AQ112:AV112"/>
    <mergeCell ref="AW112:BB112"/>
    <mergeCell ref="BC112:BF112"/>
    <mergeCell ref="B111:J111"/>
    <mergeCell ref="K111:S111"/>
    <mergeCell ref="T111:U111"/>
    <mergeCell ref="Z111:AE111"/>
    <mergeCell ref="AF111:AJ111"/>
    <mergeCell ref="T110:U110"/>
    <mergeCell ref="B115:J115"/>
    <mergeCell ref="K115:S115"/>
    <mergeCell ref="T115:U115"/>
    <mergeCell ref="Z115:AE115"/>
    <mergeCell ref="AF115:AJ115"/>
    <mergeCell ref="AQ115:AV115"/>
    <mergeCell ref="AW115:BB115"/>
    <mergeCell ref="BC115:BF115"/>
    <mergeCell ref="B114:J114"/>
    <mergeCell ref="K114:S114"/>
    <mergeCell ref="T114:U114"/>
    <mergeCell ref="Z114:AE114"/>
    <mergeCell ref="AF114:AJ114"/>
    <mergeCell ref="AQ114:AV114"/>
    <mergeCell ref="AW114:BB114"/>
    <mergeCell ref="BC114:BF114"/>
    <mergeCell ref="B117:J117"/>
    <mergeCell ref="K117:S117"/>
    <mergeCell ref="T117:U117"/>
    <mergeCell ref="Z117:AE117"/>
    <mergeCell ref="AF117:AJ117"/>
    <mergeCell ref="AQ117:AV117"/>
    <mergeCell ref="AW117:BB117"/>
    <mergeCell ref="BC117:BF117"/>
    <mergeCell ref="B116:J116"/>
    <mergeCell ref="K116:S116"/>
    <mergeCell ref="T116:U116"/>
    <mergeCell ref="Z116:AE116"/>
    <mergeCell ref="AF116:AJ116"/>
    <mergeCell ref="AQ116:AV116"/>
    <mergeCell ref="AW116:BB116"/>
    <mergeCell ref="BC116:BF116"/>
    <mergeCell ref="B119:J119"/>
    <mergeCell ref="K119:S119"/>
    <mergeCell ref="T119:U119"/>
    <mergeCell ref="Z119:AE119"/>
    <mergeCell ref="AF119:AJ119"/>
    <mergeCell ref="AQ119:AV119"/>
    <mergeCell ref="AW119:BB119"/>
    <mergeCell ref="BC119:BF119"/>
    <mergeCell ref="B118:J118"/>
    <mergeCell ref="K118:S118"/>
    <mergeCell ref="T118:U118"/>
    <mergeCell ref="Z118:AE118"/>
    <mergeCell ref="AF118:AJ118"/>
    <mergeCell ref="AQ118:AV118"/>
    <mergeCell ref="AW118:BB118"/>
    <mergeCell ref="BC118:BF118"/>
    <mergeCell ref="AW123:BB123"/>
    <mergeCell ref="BC123:BF123"/>
    <mergeCell ref="V120:X120"/>
    <mergeCell ref="V121:X121"/>
    <mergeCell ref="BC120:BF120"/>
    <mergeCell ref="Z121:AE121"/>
    <mergeCell ref="AF121:AJ121"/>
    <mergeCell ref="AQ121:AV121"/>
    <mergeCell ref="AW121:BB121"/>
    <mergeCell ref="BC121:BF121"/>
    <mergeCell ref="Z122:AE122"/>
    <mergeCell ref="AF122:AJ122"/>
    <mergeCell ref="AQ122:AV122"/>
    <mergeCell ref="AW122:BB122"/>
    <mergeCell ref="BC122:BF122"/>
    <mergeCell ref="AK118:AP118"/>
    <mergeCell ref="B141:J141"/>
    <mergeCell ref="K141:S141"/>
    <mergeCell ref="T141:U141"/>
    <mergeCell ref="Z141:AE141"/>
    <mergeCell ref="AF141:AJ141"/>
    <mergeCell ref="AQ141:AV141"/>
    <mergeCell ref="AW141:BB141"/>
    <mergeCell ref="BC141:BF141"/>
    <mergeCell ref="V142:X142"/>
    <mergeCell ref="B144:J144"/>
    <mergeCell ref="K144:S144"/>
    <mergeCell ref="T144:U144"/>
    <mergeCell ref="Z144:AE144"/>
    <mergeCell ref="AF144:AJ144"/>
    <mergeCell ref="AQ144:AV144"/>
    <mergeCell ref="AW144:BB144"/>
    <mergeCell ref="BC144:BF144"/>
    <mergeCell ref="B143:J143"/>
    <mergeCell ref="K143:S143"/>
    <mergeCell ref="T143:U143"/>
    <mergeCell ref="Z143:AE143"/>
    <mergeCell ref="AF143:AJ143"/>
    <mergeCell ref="AQ143:AV143"/>
    <mergeCell ref="AW143:BB143"/>
    <mergeCell ref="BC143:BF143"/>
    <mergeCell ref="AK144:AP144"/>
    <mergeCell ref="B142:J142"/>
    <mergeCell ref="K142:S142"/>
    <mergeCell ref="T142:U142"/>
    <mergeCell ref="Z142:AE142"/>
    <mergeCell ref="AF142:AJ142"/>
    <mergeCell ref="AQ142:AV142"/>
    <mergeCell ref="B146:J146"/>
    <mergeCell ref="K146:S146"/>
    <mergeCell ref="T146:U146"/>
    <mergeCell ref="Z146:AE146"/>
    <mergeCell ref="AF146:AJ146"/>
    <mergeCell ref="AQ146:AV146"/>
    <mergeCell ref="AW146:BB146"/>
    <mergeCell ref="BC146:BF146"/>
    <mergeCell ref="B145:J145"/>
    <mergeCell ref="K145:S145"/>
    <mergeCell ref="T145:U145"/>
    <mergeCell ref="Z145:AE145"/>
    <mergeCell ref="AF145:AJ145"/>
    <mergeCell ref="AQ145:AV145"/>
    <mergeCell ref="AW145:BB145"/>
    <mergeCell ref="BC145:BF145"/>
    <mergeCell ref="B148:J148"/>
    <mergeCell ref="K148:S148"/>
    <mergeCell ref="T148:U148"/>
    <mergeCell ref="Z148:AE148"/>
    <mergeCell ref="AF148:AJ148"/>
    <mergeCell ref="AQ148:AV148"/>
    <mergeCell ref="AW148:BB148"/>
    <mergeCell ref="BC148:BF148"/>
    <mergeCell ref="B147:J147"/>
    <mergeCell ref="K147:S147"/>
    <mergeCell ref="T147:U147"/>
    <mergeCell ref="Z147:AE147"/>
    <mergeCell ref="AF147:AJ147"/>
    <mergeCell ref="AQ147:AV147"/>
    <mergeCell ref="AW147:BB147"/>
    <mergeCell ref="BC147:BF147"/>
    <mergeCell ref="B153:J153"/>
    <mergeCell ref="B150:J150"/>
    <mergeCell ref="K150:S150"/>
    <mergeCell ref="T150:U150"/>
    <mergeCell ref="Z150:AE150"/>
    <mergeCell ref="AF150:AJ150"/>
    <mergeCell ref="AQ150:AV150"/>
    <mergeCell ref="AW150:BB150"/>
    <mergeCell ref="BC150:BF150"/>
    <mergeCell ref="B149:J149"/>
    <mergeCell ref="K149:S149"/>
    <mergeCell ref="T149:U149"/>
    <mergeCell ref="Z149:AE149"/>
    <mergeCell ref="AF149:AJ149"/>
    <mergeCell ref="AQ149:AV149"/>
    <mergeCell ref="AW149:BB149"/>
    <mergeCell ref="BC149:BF149"/>
    <mergeCell ref="V149:X149"/>
    <mergeCell ref="V150:X150"/>
    <mergeCell ref="B152:J152"/>
    <mergeCell ref="K152:S152"/>
    <mergeCell ref="T152:U152"/>
    <mergeCell ref="Z152:AE152"/>
    <mergeCell ref="AF152:AJ152"/>
    <mergeCell ref="AQ152:AV152"/>
    <mergeCell ref="B151:J151"/>
    <mergeCell ref="K155:S155"/>
    <mergeCell ref="T155:U155"/>
    <mergeCell ref="Z155:AE155"/>
    <mergeCell ref="AF155:AJ155"/>
    <mergeCell ref="AQ155:AV155"/>
    <mergeCell ref="AW155:BB155"/>
    <mergeCell ref="T163:U163"/>
    <mergeCell ref="V147:X147"/>
    <mergeCell ref="V148:X148"/>
    <mergeCell ref="BC153:BF153"/>
    <mergeCell ref="Z153:AE153"/>
    <mergeCell ref="V153:X153"/>
    <mergeCell ref="T153:U153"/>
    <mergeCell ref="K153:S153"/>
    <mergeCell ref="AW152:BB152"/>
    <mergeCell ref="AK140:AP140"/>
    <mergeCell ref="AK139:AP139"/>
    <mergeCell ref="K151:S151"/>
    <mergeCell ref="BC156:BF156"/>
    <mergeCell ref="AW156:BB156"/>
    <mergeCell ref="AQ156:AV156"/>
    <mergeCell ref="AW142:BB142"/>
    <mergeCell ref="BC142:BF142"/>
    <mergeCell ref="AW139:BB139"/>
    <mergeCell ref="BC139:BF139"/>
    <mergeCell ref="Z157:AE157"/>
    <mergeCell ref="AF157:AJ157"/>
    <mergeCell ref="AQ157:AV157"/>
    <mergeCell ref="AW157:BB157"/>
    <mergeCell ref="BC157:BF157"/>
    <mergeCell ref="BC138:BF138"/>
    <mergeCell ref="T151:U151"/>
    <mergeCell ref="Z151:AE151"/>
    <mergeCell ref="AF151:AJ151"/>
    <mergeCell ref="AQ151:AV151"/>
    <mergeCell ref="AW151:BB151"/>
    <mergeCell ref="BC151:BF151"/>
    <mergeCell ref="V151:X151"/>
    <mergeCell ref="V152:X152"/>
    <mergeCell ref="AT174:AX174"/>
    <mergeCell ref="AF175:AI175"/>
    <mergeCell ref="AJ175:AS175"/>
    <mergeCell ref="AT175:AX175"/>
    <mergeCell ref="AY175:BB175"/>
    <mergeCell ref="AT171:AX171"/>
    <mergeCell ref="AY171:BB171"/>
    <mergeCell ref="AF154:AJ154"/>
    <mergeCell ref="AQ154:AV154"/>
    <mergeCell ref="AW154:BB154"/>
    <mergeCell ref="AF153:AJ153"/>
    <mergeCell ref="AQ153:AV153"/>
    <mergeCell ref="AW153:BB153"/>
    <mergeCell ref="BC175:BF175"/>
    <mergeCell ref="BC171:BF171"/>
    <mergeCell ref="BC163:BF163"/>
    <mergeCell ref="BC158:BF158"/>
    <mergeCell ref="BC159:BF159"/>
    <mergeCell ref="AF159:AJ159"/>
    <mergeCell ref="Z159:AE159"/>
    <mergeCell ref="AK156:AP156"/>
    <mergeCell ref="BC152:BF152"/>
    <mergeCell ref="AK160:AP160"/>
    <mergeCell ref="AK119:AP119"/>
    <mergeCell ref="AK120:AP120"/>
    <mergeCell ref="AK121:AP121"/>
    <mergeCell ref="AK122:AP122"/>
    <mergeCell ref="AK123:AP123"/>
    <mergeCell ref="AK94:AP96"/>
    <mergeCell ref="AK97:AP97"/>
    <mergeCell ref="AK101:AP101"/>
    <mergeCell ref="AK102:AP102"/>
    <mergeCell ref="AK103:AP103"/>
    <mergeCell ref="AK104:AP104"/>
    <mergeCell ref="AK105:AP105"/>
    <mergeCell ref="AK106:AP106"/>
    <mergeCell ref="AK107:AP107"/>
    <mergeCell ref="AK108:AP108"/>
    <mergeCell ref="AK109:AP109"/>
    <mergeCell ref="AK110:AP110"/>
    <mergeCell ref="AK111:AP111"/>
    <mergeCell ref="AK112:AP112"/>
    <mergeCell ref="AK113:AP113"/>
    <mergeCell ref="AK114:AP114"/>
    <mergeCell ref="AK115:AP115"/>
    <mergeCell ref="AK116:AP116"/>
    <mergeCell ref="AK117:AP117"/>
    <mergeCell ref="AK98:AP98"/>
    <mergeCell ref="AK99:AP99"/>
    <mergeCell ref="V137:X137"/>
    <mergeCell ref="T137:U137"/>
    <mergeCell ref="K137:S137"/>
    <mergeCell ref="B137:J137"/>
    <mergeCell ref="AF156:AJ156"/>
    <mergeCell ref="Z156:AE156"/>
    <mergeCell ref="T156:U156"/>
    <mergeCell ref="K156:S156"/>
    <mergeCell ref="B156:J156"/>
    <mergeCell ref="BC155:BF155"/>
    <mergeCell ref="V155:X155"/>
    <mergeCell ref="B155:J155"/>
    <mergeCell ref="BC154:BF154"/>
    <mergeCell ref="Z154:AE154"/>
    <mergeCell ref="V154:X154"/>
    <mergeCell ref="T154:U154"/>
    <mergeCell ref="K154:S154"/>
    <mergeCell ref="B154:J154"/>
    <mergeCell ref="AK143:AP143"/>
    <mergeCell ref="AK142:AP142"/>
    <mergeCell ref="AK141:AP141"/>
    <mergeCell ref="AK145:AP145"/>
    <mergeCell ref="AK146:AP146"/>
    <mergeCell ref="AK147:AP147"/>
    <mergeCell ref="AK148:AP148"/>
    <mergeCell ref="AK149:AP149"/>
    <mergeCell ref="AK150:AP150"/>
    <mergeCell ref="AK151:AP151"/>
    <mergeCell ref="AK152:AP152"/>
    <mergeCell ref="AK153:AP153"/>
    <mergeCell ref="AK154:AP154"/>
    <mergeCell ref="AK155:AP155"/>
    <mergeCell ref="B140:J140"/>
    <mergeCell ref="K140:S140"/>
    <mergeCell ref="T140:U140"/>
    <mergeCell ref="Z140:AE140"/>
    <mergeCell ref="AF140:AJ140"/>
    <mergeCell ref="AQ140:AV140"/>
    <mergeCell ref="AW140:BB140"/>
    <mergeCell ref="BC140:BF140"/>
    <mergeCell ref="B139:J139"/>
    <mergeCell ref="K139:S139"/>
    <mergeCell ref="AK134:AP134"/>
    <mergeCell ref="B134:J134"/>
    <mergeCell ref="AW131:BB133"/>
    <mergeCell ref="AQ131:AV133"/>
    <mergeCell ref="AK131:AP133"/>
    <mergeCell ref="AF131:AJ133"/>
    <mergeCell ref="Y131:Y133"/>
    <mergeCell ref="AW138:BB138"/>
    <mergeCell ref="AQ138:AV138"/>
    <mergeCell ref="AK138:AP138"/>
    <mergeCell ref="AF138:AJ138"/>
    <mergeCell ref="Z138:AE138"/>
    <mergeCell ref="V138:X138"/>
    <mergeCell ref="T138:U138"/>
    <mergeCell ref="K138:S138"/>
    <mergeCell ref="B138:J138"/>
    <mergeCell ref="BC137:BF137"/>
    <mergeCell ref="AW137:BB137"/>
    <mergeCell ref="AQ137:AV137"/>
    <mergeCell ref="AK137:AP137"/>
    <mergeCell ref="AF137:AJ137"/>
    <mergeCell ref="Z137:AE137"/>
    <mergeCell ref="Y130:BB130"/>
    <mergeCell ref="V130:X133"/>
    <mergeCell ref="BC136:BF136"/>
    <mergeCell ref="AW136:BB136"/>
    <mergeCell ref="AQ136:AV136"/>
    <mergeCell ref="AK136:AP136"/>
    <mergeCell ref="AF136:AJ136"/>
    <mergeCell ref="Z136:AE136"/>
    <mergeCell ref="V136:X136"/>
    <mergeCell ref="T136:U136"/>
    <mergeCell ref="K136:S136"/>
    <mergeCell ref="B136:J136"/>
    <mergeCell ref="BC135:BF135"/>
    <mergeCell ref="AW135:BB135"/>
    <mergeCell ref="AQ135:AV135"/>
    <mergeCell ref="AK135:AP135"/>
    <mergeCell ref="AF135:AJ135"/>
    <mergeCell ref="Z135:AE135"/>
    <mergeCell ref="V135:X135"/>
    <mergeCell ref="T135:U135"/>
    <mergeCell ref="K135:S135"/>
    <mergeCell ref="B135:J135"/>
    <mergeCell ref="K134:S134"/>
    <mergeCell ref="T134:U134"/>
    <mergeCell ref="Z134:AE134"/>
    <mergeCell ref="B130:J133"/>
    <mergeCell ref="K130:S133"/>
    <mergeCell ref="T130:U133"/>
    <mergeCell ref="BC130:BF133"/>
    <mergeCell ref="Z131:AE133"/>
    <mergeCell ref="AW134:BB134"/>
    <mergeCell ref="BC134:BF134"/>
  </mergeCells>
  <pageMargins left="0" right="0" top="0.19685039370078741" bottom="0" header="0.31496062992125984" footer="0.31496062992125984"/>
  <pageSetup paperSize="9" scale="68" fitToHeight="0" orientation="landscape" r:id="rId1"/>
  <rowBreaks count="3" manualBreakCount="3">
    <brk id="36" max="16383" man="1"/>
    <brk id="89" max="16383" man="1"/>
    <brk id="1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V52"/>
  <sheetViews>
    <sheetView showGridLines="0" topLeftCell="A39" zoomScale="87" zoomScaleNormal="87" zoomScaleSheetLayoutView="100" workbookViewId="0">
      <selection activeCell="CV44" sqref="CV44"/>
    </sheetView>
  </sheetViews>
  <sheetFormatPr defaultColWidth="0.85546875" defaultRowHeight="15" x14ac:dyDescent="0.25"/>
  <cols>
    <col min="1" max="1" width="4.140625" style="35" customWidth="1"/>
    <col min="2" max="2" width="2.42578125" style="35" customWidth="1"/>
    <col min="3" max="3" width="3.28515625" style="35" customWidth="1"/>
    <col min="4" max="19" width="2.42578125" style="35" customWidth="1"/>
    <col min="20" max="20" width="3.28515625" style="35" customWidth="1"/>
    <col min="21" max="21" width="5.28515625" style="35" customWidth="1"/>
    <col min="22" max="25" width="2.42578125" style="35" customWidth="1"/>
    <col min="26" max="26" width="2.5703125" style="35" customWidth="1"/>
    <col min="27" max="27" width="5" style="35" customWidth="1"/>
    <col min="28" max="30" width="2.42578125" style="35" customWidth="1"/>
    <col min="31" max="32" width="3.5703125" style="35" customWidth="1"/>
    <col min="33" max="35" width="2.42578125" style="35" customWidth="1"/>
    <col min="36" max="36" width="3.5703125" style="35" customWidth="1"/>
    <col min="37" max="37" width="3.7109375" style="35" customWidth="1"/>
    <col min="38" max="41" width="2.42578125" style="35" customWidth="1"/>
    <col min="42" max="42" width="5.28515625" style="35" customWidth="1"/>
    <col min="43" max="46" width="2.42578125" style="35" customWidth="1"/>
    <col min="47" max="47" width="4.5703125" style="35" customWidth="1"/>
    <col min="48" max="51" width="2.42578125" style="35" customWidth="1"/>
    <col min="52" max="52" width="4.28515625" style="35" customWidth="1"/>
    <col min="53" max="70" width="0.85546875" style="35"/>
    <col min="71" max="71" width="11.5703125" style="35" bestFit="1" customWidth="1"/>
    <col min="72" max="84" width="0.85546875" style="35"/>
    <col min="85" max="85" width="13.28515625" style="35" bestFit="1" customWidth="1"/>
    <col min="86" max="89" width="0.85546875" style="35"/>
    <col min="90" max="90" width="1.42578125" style="35" customWidth="1"/>
    <col min="91" max="92" width="0.85546875" style="35"/>
    <col min="93" max="93" width="6.28515625" style="35" customWidth="1"/>
    <col min="94" max="98" width="0.85546875" style="35"/>
    <col min="99" max="99" width="12.5703125" style="35" customWidth="1"/>
    <col min="100" max="100" width="13.28515625" style="35" bestFit="1" customWidth="1"/>
    <col min="101" max="16384" width="0.85546875" style="35"/>
  </cols>
  <sheetData>
    <row r="1" spans="1:53" s="32" customFormat="1" ht="45.75" customHeight="1" x14ac:dyDescent="0.25">
      <c r="B1" s="679" t="s">
        <v>254</v>
      </c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680"/>
      <c r="AH1" s="680"/>
      <c r="AI1" s="680"/>
      <c r="AJ1" s="680"/>
      <c r="AK1" s="680"/>
      <c r="AL1" s="680"/>
      <c r="AM1" s="680"/>
      <c r="AN1" s="680"/>
      <c r="AO1" s="680"/>
      <c r="AP1" s="680"/>
      <c r="AQ1" s="680"/>
      <c r="AR1" s="680"/>
      <c r="AS1" s="680"/>
      <c r="AT1" s="681"/>
      <c r="AU1" s="681"/>
      <c r="AV1" s="681"/>
      <c r="AW1" s="681"/>
      <c r="AX1" s="681"/>
      <c r="AY1" s="681"/>
      <c r="AZ1" s="681"/>
    </row>
    <row r="2" spans="1:53" s="28" customFormat="1" ht="15" customHeight="1" x14ac:dyDescent="0.25">
      <c r="A2" s="604" t="s">
        <v>167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5" t="s">
        <v>434</v>
      </c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5"/>
      <c r="AX2" s="605"/>
      <c r="AY2" s="605"/>
      <c r="AZ2" s="605"/>
      <c r="BA2" s="1"/>
    </row>
    <row r="3" spans="1:53" s="28" customFormat="1" ht="15" customHeight="1" x14ac:dyDescent="0.25">
      <c r="A3" s="604" t="s">
        <v>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6" t="s">
        <v>467</v>
      </c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6"/>
      <c r="AT3" s="606"/>
      <c r="AU3" s="606"/>
      <c r="AV3" s="606"/>
      <c r="AW3" s="606"/>
      <c r="AX3" s="606"/>
      <c r="AY3" s="606"/>
      <c r="AZ3" s="606"/>
      <c r="BA3" s="4"/>
    </row>
    <row r="4" spans="1:53" s="28" customFormat="1" ht="15" customHeight="1" x14ac:dyDescent="0.25">
      <c r="A4" s="604"/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7" t="s">
        <v>1</v>
      </c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7"/>
      <c r="AK4" s="607"/>
      <c r="AL4" s="607"/>
      <c r="AM4" s="607"/>
      <c r="AN4" s="607"/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7"/>
      <c r="AZ4" s="607"/>
      <c r="BA4" s="5"/>
    </row>
    <row r="5" spans="1:53" s="28" customFormat="1" ht="15" customHeight="1" x14ac:dyDescent="0.25">
      <c r="A5" s="604" t="s">
        <v>2</v>
      </c>
      <c r="B5" s="604"/>
      <c r="C5" s="604"/>
      <c r="D5" s="604"/>
      <c r="E5" s="604"/>
      <c r="F5" s="604"/>
      <c r="G5" s="604"/>
      <c r="H5" s="604"/>
      <c r="I5" s="604"/>
      <c r="J5" s="604"/>
      <c r="K5" s="604"/>
      <c r="L5" s="36" t="s">
        <v>146</v>
      </c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5"/>
    </row>
    <row r="6" spans="1:53" s="3" customFormat="1" ht="20.25" customHeight="1" x14ac:dyDescent="0.2"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6"/>
    </row>
    <row r="7" spans="1:53" s="3" customFormat="1" ht="20.25" customHeight="1" x14ac:dyDescent="0.2">
      <c r="B7" s="88" t="s">
        <v>221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6"/>
    </row>
    <row r="8" spans="1:53" s="3" customFormat="1" x14ac:dyDescent="0.25">
      <c r="A8" s="85"/>
      <c r="B8" s="689" t="s">
        <v>3</v>
      </c>
      <c r="C8" s="689"/>
      <c r="D8" s="689"/>
      <c r="E8" s="689"/>
      <c r="F8" s="689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9"/>
      <c r="R8" s="689"/>
      <c r="S8" s="689"/>
      <c r="T8" s="689"/>
      <c r="U8" s="689"/>
      <c r="V8" s="689"/>
      <c r="W8" s="689"/>
      <c r="X8" s="689"/>
      <c r="Y8" s="690"/>
      <c r="Z8" s="688" t="s">
        <v>52</v>
      </c>
      <c r="AA8" s="689"/>
      <c r="AB8" s="690"/>
      <c r="AC8" s="697" t="s">
        <v>5</v>
      </c>
      <c r="AD8" s="698"/>
      <c r="AE8" s="698"/>
      <c r="AF8" s="698"/>
      <c r="AG8" s="698"/>
      <c r="AH8" s="698"/>
      <c r="AI8" s="698"/>
      <c r="AJ8" s="698"/>
      <c r="AK8" s="698"/>
      <c r="AL8" s="698"/>
      <c r="AM8" s="698"/>
      <c r="AN8" s="698"/>
      <c r="AO8" s="698"/>
      <c r="AP8" s="698"/>
      <c r="AQ8" s="698"/>
      <c r="AR8" s="698"/>
      <c r="AS8" s="698"/>
      <c r="AT8" s="698"/>
      <c r="AU8" s="698"/>
      <c r="AV8" s="698"/>
      <c r="AW8" s="698"/>
      <c r="AX8" s="698"/>
      <c r="AY8" s="698"/>
      <c r="AZ8" s="698"/>
      <c r="BA8" s="6"/>
    </row>
    <row r="9" spans="1:53" s="3" customFormat="1" x14ac:dyDescent="0.25">
      <c r="A9" s="85"/>
      <c r="B9" s="694"/>
      <c r="C9" s="694"/>
      <c r="D9" s="694"/>
      <c r="E9" s="694"/>
      <c r="F9" s="694"/>
      <c r="G9" s="694"/>
      <c r="H9" s="694"/>
      <c r="I9" s="694"/>
      <c r="J9" s="694"/>
      <c r="K9" s="694"/>
      <c r="L9" s="694"/>
      <c r="M9" s="694"/>
      <c r="N9" s="694"/>
      <c r="O9" s="694"/>
      <c r="P9" s="694"/>
      <c r="Q9" s="694"/>
      <c r="R9" s="694"/>
      <c r="S9" s="694"/>
      <c r="T9" s="694"/>
      <c r="U9" s="694"/>
      <c r="V9" s="694"/>
      <c r="W9" s="694"/>
      <c r="X9" s="694"/>
      <c r="Y9" s="695"/>
      <c r="Z9" s="696"/>
      <c r="AA9" s="694"/>
      <c r="AB9" s="695"/>
      <c r="AC9" s="688" t="s">
        <v>474</v>
      </c>
      <c r="AD9" s="689"/>
      <c r="AE9" s="689"/>
      <c r="AF9" s="689"/>
      <c r="AG9" s="689"/>
      <c r="AH9" s="689"/>
      <c r="AI9" s="689"/>
      <c r="AJ9" s="690"/>
      <c r="AK9" s="699" t="s">
        <v>480</v>
      </c>
      <c r="AL9" s="699"/>
      <c r="AM9" s="699"/>
      <c r="AN9" s="699"/>
      <c r="AO9" s="699"/>
      <c r="AP9" s="699"/>
      <c r="AQ9" s="699"/>
      <c r="AR9" s="699"/>
      <c r="AS9" s="689" t="s">
        <v>477</v>
      </c>
      <c r="AT9" s="689"/>
      <c r="AU9" s="689"/>
      <c r="AV9" s="689"/>
      <c r="AW9" s="689"/>
      <c r="AX9" s="689"/>
      <c r="AY9" s="689"/>
      <c r="AZ9" s="689"/>
      <c r="BA9" s="6"/>
    </row>
    <row r="10" spans="1:53" s="3" customFormat="1" ht="31.5" customHeight="1" x14ac:dyDescent="0.25">
      <c r="A10" s="85"/>
      <c r="B10" s="692"/>
      <c r="C10" s="692"/>
      <c r="D10" s="692"/>
      <c r="E10" s="692"/>
      <c r="F10" s="692"/>
      <c r="G10" s="692"/>
      <c r="H10" s="692"/>
      <c r="I10" s="692"/>
      <c r="J10" s="692"/>
      <c r="K10" s="692"/>
      <c r="L10" s="692"/>
      <c r="M10" s="692"/>
      <c r="N10" s="692"/>
      <c r="O10" s="692"/>
      <c r="P10" s="692"/>
      <c r="Q10" s="692"/>
      <c r="R10" s="692"/>
      <c r="S10" s="692"/>
      <c r="T10" s="692"/>
      <c r="U10" s="692"/>
      <c r="V10" s="692"/>
      <c r="W10" s="692"/>
      <c r="X10" s="692"/>
      <c r="Y10" s="693"/>
      <c r="Z10" s="691"/>
      <c r="AA10" s="692"/>
      <c r="AB10" s="693"/>
      <c r="AC10" s="691"/>
      <c r="AD10" s="692"/>
      <c r="AE10" s="692"/>
      <c r="AF10" s="692"/>
      <c r="AG10" s="692"/>
      <c r="AH10" s="692"/>
      <c r="AI10" s="692"/>
      <c r="AJ10" s="693"/>
      <c r="AK10" s="699"/>
      <c r="AL10" s="699"/>
      <c r="AM10" s="699"/>
      <c r="AN10" s="699"/>
      <c r="AO10" s="699"/>
      <c r="AP10" s="699"/>
      <c r="AQ10" s="699"/>
      <c r="AR10" s="699"/>
      <c r="AS10" s="692"/>
      <c r="AT10" s="692"/>
      <c r="AU10" s="692"/>
      <c r="AV10" s="692"/>
      <c r="AW10" s="692"/>
      <c r="AX10" s="692"/>
      <c r="AY10" s="692"/>
      <c r="AZ10" s="692"/>
      <c r="BA10" s="6"/>
    </row>
    <row r="11" spans="1:53" s="86" customFormat="1" ht="15.75" customHeight="1" thickBot="1" x14ac:dyDescent="0.3">
      <c r="A11" s="82"/>
      <c r="B11" s="682">
        <v>1</v>
      </c>
      <c r="C11" s="682"/>
      <c r="D11" s="682"/>
      <c r="E11" s="682"/>
      <c r="F11" s="682"/>
      <c r="G11" s="682"/>
      <c r="H11" s="682"/>
      <c r="I11" s="682"/>
      <c r="J11" s="682"/>
      <c r="K11" s="682"/>
      <c r="L11" s="682"/>
      <c r="M11" s="682"/>
      <c r="N11" s="682"/>
      <c r="O11" s="682"/>
      <c r="P11" s="682"/>
      <c r="Q11" s="682"/>
      <c r="R11" s="682"/>
      <c r="S11" s="682"/>
      <c r="T11" s="682"/>
      <c r="U11" s="682"/>
      <c r="V11" s="682"/>
      <c r="W11" s="682"/>
      <c r="X11" s="682"/>
      <c r="Y11" s="683"/>
      <c r="Z11" s="616" t="s">
        <v>54</v>
      </c>
      <c r="AA11" s="617"/>
      <c r="AB11" s="618"/>
      <c r="AC11" s="616" t="s">
        <v>8</v>
      </c>
      <c r="AD11" s="617"/>
      <c r="AE11" s="617"/>
      <c r="AF11" s="617"/>
      <c r="AG11" s="617"/>
      <c r="AH11" s="617"/>
      <c r="AI11" s="617"/>
      <c r="AJ11" s="618"/>
      <c r="AK11" s="616" t="s">
        <v>9</v>
      </c>
      <c r="AL11" s="617"/>
      <c r="AM11" s="617"/>
      <c r="AN11" s="617"/>
      <c r="AO11" s="617"/>
      <c r="AP11" s="617"/>
      <c r="AQ11" s="617"/>
      <c r="AR11" s="618"/>
      <c r="AS11" s="616" t="s">
        <v>10</v>
      </c>
      <c r="AT11" s="617"/>
      <c r="AU11" s="617"/>
      <c r="AV11" s="617"/>
      <c r="AW11" s="617"/>
      <c r="AX11" s="617"/>
      <c r="AY11" s="617"/>
      <c r="AZ11" s="617"/>
    </row>
    <row r="12" spans="1:53" s="86" customFormat="1" ht="35.25" customHeight="1" x14ac:dyDescent="0.25">
      <c r="A12" s="82"/>
      <c r="B12" s="555" t="s">
        <v>205</v>
      </c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6"/>
      <c r="Z12" s="619" t="s">
        <v>108</v>
      </c>
      <c r="AA12" s="620"/>
      <c r="AB12" s="621"/>
      <c r="AC12" s="622"/>
      <c r="AD12" s="623"/>
      <c r="AE12" s="623"/>
      <c r="AF12" s="623"/>
      <c r="AG12" s="623"/>
      <c r="AH12" s="623"/>
      <c r="AI12" s="623"/>
      <c r="AJ12" s="624"/>
      <c r="AK12" s="625"/>
      <c r="AL12" s="626"/>
      <c r="AM12" s="626"/>
      <c r="AN12" s="626"/>
      <c r="AO12" s="626"/>
      <c r="AP12" s="626"/>
      <c r="AQ12" s="626"/>
      <c r="AR12" s="627"/>
      <c r="AS12" s="625"/>
      <c r="AT12" s="626"/>
      <c r="AU12" s="626"/>
      <c r="AV12" s="626"/>
      <c r="AW12" s="626"/>
      <c r="AX12" s="626"/>
      <c r="AY12" s="626"/>
      <c r="AZ12" s="628"/>
    </row>
    <row r="13" spans="1:53" s="81" customFormat="1" ht="34.5" customHeight="1" x14ac:dyDescent="0.25">
      <c r="A13" s="82"/>
      <c r="B13" s="608" t="s">
        <v>203</v>
      </c>
      <c r="C13" s="608"/>
      <c r="D13" s="608"/>
      <c r="E13" s="608"/>
      <c r="F13" s="608"/>
      <c r="G13" s="608"/>
      <c r="H13" s="608"/>
      <c r="I13" s="608"/>
      <c r="J13" s="608"/>
      <c r="K13" s="608"/>
      <c r="L13" s="608"/>
      <c r="M13" s="608"/>
      <c r="N13" s="608"/>
      <c r="O13" s="608"/>
      <c r="P13" s="608"/>
      <c r="Q13" s="608"/>
      <c r="R13" s="608"/>
      <c r="S13" s="608"/>
      <c r="T13" s="608"/>
      <c r="U13" s="608"/>
      <c r="V13" s="608"/>
      <c r="W13" s="608"/>
      <c r="X13" s="608"/>
      <c r="Y13" s="609"/>
      <c r="Z13" s="591" t="s">
        <v>110</v>
      </c>
      <c r="AA13" s="592"/>
      <c r="AB13" s="593"/>
      <c r="AC13" s="594"/>
      <c r="AD13" s="595"/>
      <c r="AE13" s="595"/>
      <c r="AF13" s="595"/>
      <c r="AG13" s="595"/>
      <c r="AH13" s="595"/>
      <c r="AI13" s="595"/>
      <c r="AJ13" s="596"/>
      <c r="AK13" s="597"/>
      <c r="AL13" s="598"/>
      <c r="AM13" s="598"/>
      <c r="AN13" s="598"/>
      <c r="AO13" s="598"/>
      <c r="AP13" s="598"/>
      <c r="AQ13" s="598"/>
      <c r="AR13" s="599"/>
      <c r="AS13" s="597"/>
      <c r="AT13" s="598"/>
      <c r="AU13" s="598"/>
      <c r="AV13" s="598"/>
      <c r="AW13" s="598"/>
      <c r="AX13" s="598"/>
      <c r="AY13" s="598"/>
      <c r="AZ13" s="678"/>
    </row>
    <row r="14" spans="1:53" s="81" customFormat="1" ht="20.25" customHeight="1" x14ac:dyDescent="0.25">
      <c r="A14" s="82"/>
      <c r="B14" s="608" t="s">
        <v>190</v>
      </c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9"/>
      <c r="Z14" s="591" t="s">
        <v>118</v>
      </c>
      <c r="AA14" s="592"/>
      <c r="AB14" s="593"/>
      <c r="AC14" s="613">
        <v>8776369.4000000004</v>
      </c>
      <c r="AD14" s="614"/>
      <c r="AE14" s="614"/>
      <c r="AF14" s="614"/>
      <c r="AG14" s="614"/>
      <c r="AH14" s="614"/>
      <c r="AI14" s="614"/>
      <c r="AJ14" s="615"/>
      <c r="AK14" s="613">
        <v>8377292</v>
      </c>
      <c r="AL14" s="614"/>
      <c r="AM14" s="614"/>
      <c r="AN14" s="614"/>
      <c r="AO14" s="614"/>
      <c r="AP14" s="614"/>
      <c r="AQ14" s="614"/>
      <c r="AR14" s="615"/>
      <c r="AS14" s="613">
        <v>8377292</v>
      </c>
      <c r="AT14" s="614"/>
      <c r="AU14" s="614"/>
      <c r="AV14" s="614"/>
      <c r="AW14" s="614"/>
      <c r="AX14" s="614"/>
      <c r="AY14" s="614"/>
      <c r="AZ14" s="615"/>
      <c r="BA14" s="247"/>
    </row>
    <row r="15" spans="1:53" s="81" customFormat="1" ht="33.75" customHeight="1" x14ac:dyDescent="0.25">
      <c r="A15" s="82"/>
      <c r="B15" s="608" t="s">
        <v>202</v>
      </c>
      <c r="C15" s="608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8"/>
      <c r="P15" s="608"/>
      <c r="Q15" s="608"/>
      <c r="R15" s="608"/>
      <c r="S15" s="608"/>
      <c r="T15" s="608"/>
      <c r="U15" s="608"/>
      <c r="V15" s="608"/>
      <c r="W15" s="608"/>
      <c r="X15" s="608"/>
      <c r="Y15" s="609"/>
      <c r="Z15" s="591" t="s">
        <v>119</v>
      </c>
      <c r="AA15" s="592"/>
      <c r="AB15" s="593"/>
      <c r="AC15" s="610"/>
      <c r="AD15" s="611"/>
      <c r="AE15" s="611"/>
      <c r="AF15" s="611"/>
      <c r="AG15" s="611"/>
      <c r="AH15" s="611"/>
      <c r="AI15" s="611"/>
      <c r="AJ15" s="612"/>
      <c r="AK15" s="613"/>
      <c r="AL15" s="614"/>
      <c r="AM15" s="614"/>
      <c r="AN15" s="614"/>
      <c r="AO15" s="614"/>
      <c r="AP15" s="614"/>
      <c r="AQ15" s="614"/>
      <c r="AR15" s="615"/>
      <c r="AS15" s="613"/>
      <c r="AT15" s="614"/>
      <c r="AU15" s="614"/>
      <c r="AV15" s="614"/>
      <c r="AW15" s="614"/>
      <c r="AX15" s="614"/>
      <c r="AY15" s="614"/>
      <c r="AZ15" s="615"/>
    </row>
    <row r="16" spans="1:53" s="81" customFormat="1" ht="30.75" customHeight="1" x14ac:dyDescent="0.25">
      <c r="A16" s="82"/>
      <c r="B16" s="608" t="s">
        <v>206</v>
      </c>
      <c r="C16" s="608"/>
      <c r="D16" s="608"/>
      <c r="E16" s="608"/>
      <c r="F16" s="608"/>
      <c r="G16" s="608"/>
      <c r="H16" s="608"/>
      <c r="I16" s="608"/>
      <c r="J16" s="608"/>
      <c r="K16" s="608"/>
      <c r="L16" s="608"/>
      <c r="M16" s="608"/>
      <c r="N16" s="608"/>
      <c r="O16" s="608"/>
      <c r="P16" s="608"/>
      <c r="Q16" s="608"/>
      <c r="R16" s="608"/>
      <c r="S16" s="608"/>
      <c r="T16" s="608"/>
      <c r="U16" s="608"/>
      <c r="V16" s="608"/>
      <c r="W16" s="608"/>
      <c r="X16" s="608"/>
      <c r="Y16" s="609"/>
      <c r="Z16" s="591" t="s">
        <v>130</v>
      </c>
      <c r="AA16" s="592"/>
      <c r="AB16" s="593"/>
      <c r="AC16" s="610"/>
      <c r="AD16" s="611"/>
      <c r="AE16" s="611"/>
      <c r="AF16" s="611"/>
      <c r="AG16" s="611"/>
      <c r="AH16" s="611"/>
      <c r="AI16" s="611"/>
      <c r="AJ16" s="612"/>
      <c r="AK16" s="613"/>
      <c r="AL16" s="614"/>
      <c r="AM16" s="614"/>
      <c r="AN16" s="614"/>
      <c r="AO16" s="614"/>
      <c r="AP16" s="614"/>
      <c r="AQ16" s="614"/>
      <c r="AR16" s="615"/>
      <c r="AS16" s="613"/>
      <c r="AT16" s="614"/>
      <c r="AU16" s="614"/>
      <c r="AV16" s="614"/>
      <c r="AW16" s="614"/>
      <c r="AX16" s="614"/>
      <c r="AY16" s="614"/>
      <c r="AZ16" s="615"/>
    </row>
    <row r="17" spans="1:52" s="81" customFormat="1" ht="49.5" customHeight="1" thickBot="1" x14ac:dyDescent="0.3">
      <c r="A17" s="82"/>
      <c r="B17" s="608" t="s">
        <v>219</v>
      </c>
      <c r="C17" s="608"/>
      <c r="D17" s="608"/>
      <c r="E17" s="608"/>
      <c r="F17" s="608"/>
      <c r="G17" s="608"/>
      <c r="H17" s="608"/>
      <c r="I17" s="608"/>
      <c r="J17" s="608"/>
      <c r="K17" s="608"/>
      <c r="L17" s="608"/>
      <c r="M17" s="608"/>
      <c r="N17" s="608"/>
      <c r="O17" s="608"/>
      <c r="P17" s="608"/>
      <c r="Q17" s="608"/>
      <c r="R17" s="608"/>
      <c r="S17" s="608"/>
      <c r="T17" s="608"/>
      <c r="U17" s="608"/>
      <c r="V17" s="608"/>
      <c r="W17" s="608"/>
      <c r="X17" s="608"/>
      <c r="Y17" s="609"/>
      <c r="Z17" s="658" t="s">
        <v>142</v>
      </c>
      <c r="AA17" s="701"/>
      <c r="AB17" s="659"/>
      <c r="AC17" s="588">
        <f>AC14+AC12</f>
        <v>8776369.4000000004</v>
      </c>
      <c r="AD17" s="686"/>
      <c r="AE17" s="686"/>
      <c r="AF17" s="686"/>
      <c r="AG17" s="686"/>
      <c r="AH17" s="686"/>
      <c r="AI17" s="686"/>
      <c r="AJ17" s="687"/>
      <c r="AK17" s="588">
        <f>AK14</f>
        <v>8377292</v>
      </c>
      <c r="AL17" s="589"/>
      <c r="AM17" s="589"/>
      <c r="AN17" s="589"/>
      <c r="AO17" s="589"/>
      <c r="AP17" s="589"/>
      <c r="AQ17" s="589"/>
      <c r="AR17" s="590"/>
      <c r="AS17" s="588">
        <f>AS14</f>
        <v>8377292</v>
      </c>
      <c r="AT17" s="589"/>
      <c r="AU17" s="589"/>
      <c r="AV17" s="589"/>
      <c r="AW17" s="589"/>
      <c r="AX17" s="589"/>
      <c r="AY17" s="589"/>
      <c r="AZ17" s="590"/>
    </row>
    <row r="18" spans="1:52" s="81" customFormat="1" ht="21" customHeight="1" x14ac:dyDescent="0.25">
      <c r="A18" s="82"/>
      <c r="B18" s="684" t="s">
        <v>192</v>
      </c>
      <c r="C18" s="685"/>
      <c r="D18" s="685"/>
      <c r="E18" s="685"/>
      <c r="F18" s="685"/>
      <c r="G18" s="685"/>
      <c r="H18" s="685"/>
      <c r="I18" s="685"/>
      <c r="J18" s="685"/>
      <c r="K18" s="685"/>
      <c r="L18" s="685"/>
      <c r="M18" s="685"/>
      <c r="N18" s="685"/>
      <c r="O18" s="685"/>
      <c r="P18" s="685"/>
      <c r="Q18" s="685"/>
      <c r="R18" s="685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5"/>
      <c r="AV18" s="685"/>
      <c r="AW18" s="685"/>
      <c r="AX18" s="685"/>
      <c r="AY18" s="685"/>
      <c r="AZ18" s="685"/>
    </row>
    <row r="19" spans="1:52" s="38" customFormat="1" ht="48.75" hidden="1" customHeight="1" x14ac:dyDescent="0.25">
      <c r="A19" s="603" t="s">
        <v>222</v>
      </c>
      <c r="B19" s="603"/>
      <c r="C19" s="603"/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3"/>
      <c r="AL19" s="603"/>
      <c r="AM19" s="603"/>
      <c r="AN19" s="603"/>
      <c r="AO19" s="603"/>
      <c r="AP19" s="603"/>
      <c r="AQ19" s="603"/>
      <c r="AR19" s="603"/>
      <c r="AS19" s="603"/>
      <c r="AT19" s="603"/>
      <c r="AU19" s="603"/>
      <c r="AV19" s="603"/>
      <c r="AW19" s="603"/>
      <c r="AX19" s="603"/>
      <c r="AY19" s="603"/>
      <c r="AZ19" s="603"/>
    </row>
    <row r="20" spans="1:52" s="39" customFormat="1" ht="22.5" customHeight="1" x14ac:dyDescent="0.2">
      <c r="B20" s="700" t="s">
        <v>191</v>
      </c>
      <c r="C20" s="700"/>
      <c r="D20" s="700"/>
      <c r="E20" s="700"/>
      <c r="F20" s="700"/>
      <c r="G20" s="700"/>
      <c r="H20" s="700"/>
      <c r="I20" s="700"/>
      <c r="J20" s="700"/>
      <c r="K20" s="700"/>
      <c r="L20" s="700"/>
      <c r="M20" s="700"/>
      <c r="N20" s="700"/>
      <c r="O20" s="700"/>
      <c r="P20" s="700"/>
      <c r="Q20" s="700"/>
      <c r="R20" s="700"/>
      <c r="S20" s="700"/>
      <c r="T20" s="700"/>
      <c r="U20" s="700"/>
      <c r="V20" s="700"/>
      <c r="W20" s="700"/>
      <c r="X20" s="700"/>
      <c r="Y20" s="700"/>
      <c r="Z20" s="700"/>
      <c r="AA20" s="700"/>
      <c r="AB20" s="700"/>
      <c r="AC20" s="700"/>
      <c r="AD20" s="700"/>
      <c r="AE20" s="700"/>
      <c r="AF20" s="700"/>
      <c r="AG20" s="700"/>
      <c r="AH20" s="700"/>
      <c r="AI20" s="700"/>
      <c r="AJ20" s="700"/>
      <c r="AK20" s="700"/>
      <c r="AL20" s="700"/>
      <c r="AM20" s="700"/>
      <c r="AN20" s="700"/>
      <c r="AO20" s="700"/>
      <c r="AP20" s="700"/>
      <c r="AQ20" s="700"/>
      <c r="AR20" s="700"/>
      <c r="AS20" s="700"/>
      <c r="AT20" s="700"/>
      <c r="AU20" s="700"/>
      <c r="AV20" s="700"/>
      <c r="AW20" s="700"/>
      <c r="AX20" s="700"/>
      <c r="AY20" s="700"/>
      <c r="AZ20" s="700"/>
    </row>
    <row r="21" spans="1:52" s="37" customFormat="1" ht="9" customHeight="1" x14ac:dyDescent="0.25">
      <c r="B21" s="40"/>
      <c r="C21" s="40"/>
      <c r="D21" s="40"/>
      <c r="E21" s="40"/>
      <c r="F21" s="40"/>
      <c r="G21" s="40"/>
      <c r="H21" s="40"/>
      <c r="I21" s="40"/>
      <c r="J21" s="40"/>
      <c r="K21" s="41"/>
      <c r="L21" s="41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52" ht="11.25" customHeight="1" x14ac:dyDescent="0.25">
      <c r="B22" s="630" t="s">
        <v>17</v>
      </c>
      <c r="C22" s="631"/>
      <c r="D22" s="631" t="s">
        <v>3</v>
      </c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5" t="s">
        <v>4</v>
      </c>
      <c r="V22" s="636"/>
      <c r="W22" s="635" t="s">
        <v>200</v>
      </c>
      <c r="X22" s="641"/>
      <c r="Y22" s="641"/>
      <c r="Z22" s="641"/>
      <c r="AA22" s="641"/>
      <c r="AB22" s="641"/>
      <c r="AC22" s="641"/>
      <c r="AD22" s="641"/>
      <c r="AE22" s="641"/>
      <c r="AF22" s="641"/>
      <c r="AG22" s="641"/>
      <c r="AH22" s="641"/>
      <c r="AI22" s="641"/>
      <c r="AJ22" s="641"/>
      <c r="AK22" s="636"/>
      <c r="AL22" s="635" t="s">
        <v>25</v>
      </c>
      <c r="AM22" s="641"/>
      <c r="AN22" s="641"/>
      <c r="AO22" s="641"/>
      <c r="AP22" s="641"/>
      <c r="AQ22" s="641"/>
      <c r="AR22" s="641"/>
      <c r="AS22" s="641"/>
      <c r="AT22" s="641"/>
      <c r="AU22" s="641"/>
      <c r="AV22" s="641"/>
      <c r="AW22" s="641"/>
      <c r="AX22" s="641"/>
      <c r="AY22" s="641"/>
      <c r="AZ22" s="641"/>
    </row>
    <row r="23" spans="1:52" ht="21" customHeight="1" x14ac:dyDescent="0.25">
      <c r="B23" s="630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7"/>
      <c r="V23" s="638"/>
      <c r="W23" s="639"/>
      <c r="X23" s="642"/>
      <c r="Y23" s="642"/>
      <c r="Z23" s="642"/>
      <c r="AA23" s="642"/>
      <c r="AB23" s="642"/>
      <c r="AC23" s="642"/>
      <c r="AD23" s="642"/>
      <c r="AE23" s="642"/>
      <c r="AF23" s="642"/>
      <c r="AG23" s="642"/>
      <c r="AH23" s="642"/>
      <c r="AI23" s="642"/>
      <c r="AJ23" s="642"/>
      <c r="AK23" s="640"/>
      <c r="AL23" s="639"/>
      <c r="AM23" s="642"/>
      <c r="AN23" s="642"/>
      <c r="AO23" s="642"/>
      <c r="AP23" s="642"/>
      <c r="AQ23" s="642"/>
      <c r="AR23" s="642"/>
      <c r="AS23" s="642"/>
      <c r="AT23" s="642"/>
      <c r="AU23" s="642"/>
      <c r="AV23" s="642"/>
      <c r="AW23" s="642"/>
      <c r="AX23" s="642"/>
      <c r="AY23" s="642"/>
      <c r="AZ23" s="642"/>
    </row>
    <row r="24" spans="1:52" ht="24" customHeight="1" x14ac:dyDescent="0.25">
      <c r="B24" s="630"/>
      <c r="C24" s="631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1"/>
      <c r="T24" s="631"/>
      <c r="U24" s="637"/>
      <c r="V24" s="638"/>
      <c r="W24" s="643" t="str">
        <f>AC9</f>
        <v>на  2023 год
(на текущий 
финансовый год)</v>
      </c>
      <c r="X24" s="644"/>
      <c r="Y24" s="644"/>
      <c r="Z24" s="644"/>
      <c r="AA24" s="645"/>
      <c r="AB24" s="643" t="s">
        <v>480</v>
      </c>
      <c r="AC24" s="644"/>
      <c r="AD24" s="644"/>
      <c r="AE24" s="644"/>
      <c r="AF24" s="645"/>
      <c r="AG24" s="643" t="s">
        <v>482</v>
      </c>
      <c r="AH24" s="644"/>
      <c r="AI24" s="644"/>
      <c r="AJ24" s="644"/>
      <c r="AK24" s="645"/>
      <c r="AL24" s="643" t="s">
        <v>481</v>
      </c>
      <c r="AM24" s="644"/>
      <c r="AN24" s="644"/>
      <c r="AO24" s="644"/>
      <c r="AP24" s="645"/>
      <c r="AQ24" s="643" t="s">
        <v>484</v>
      </c>
      <c r="AR24" s="644"/>
      <c r="AS24" s="644"/>
      <c r="AT24" s="644"/>
      <c r="AU24" s="645"/>
      <c r="AV24" s="643" t="s">
        <v>483</v>
      </c>
      <c r="AW24" s="644"/>
      <c r="AX24" s="644"/>
      <c r="AY24" s="644"/>
      <c r="AZ24" s="644"/>
    </row>
    <row r="25" spans="1:52" ht="52.5" customHeight="1" x14ac:dyDescent="0.25">
      <c r="B25" s="630"/>
      <c r="C25" s="631"/>
      <c r="D25" s="631"/>
      <c r="E25" s="631"/>
      <c r="F25" s="631"/>
      <c r="G25" s="631"/>
      <c r="H25" s="631"/>
      <c r="I25" s="631"/>
      <c r="J25" s="631"/>
      <c r="K25" s="631"/>
      <c r="L25" s="631"/>
      <c r="M25" s="631"/>
      <c r="N25" s="631"/>
      <c r="O25" s="631"/>
      <c r="P25" s="631"/>
      <c r="Q25" s="631"/>
      <c r="R25" s="631"/>
      <c r="S25" s="631"/>
      <c r="T25" s="631"/>
      <c r="U25" s="639"/>
      <c r="V25" s="640"/>
      <c r="W25" s="646"/>
      <c r="X25" s="647"/>
      <c r="Y25" s="647"/>
      <c r="Z25" s="647"/>
      <c r="AA25" s="648"/>
      <c r="AB25" s="646"/>
      <c r="AC25" s="647"/>
      <c r="AD25" s="647"/>
      <c r="AE25" s="647"/>
      <c r="AF25" s="648"/>
      <c r="AG25" s="646"/>
      <c r="AH25" s="647"/>
      <c r="AI25" s="647"/>
      <c r="AJ25" s="647"/>
      <c r="AK25" s="648"/>
      <c r="AL25" s="646"/>
      <c r="AM25" s="647"/>
      <c r="AN25" s="647"/>
      <c r="AO25" s="647"/>
      <c r="AP25" s="648"/>
      <c r="AQ25" s="646"/>
      <c r="AR25" s="647"/>
      <c r="AS25" s="647"/>
      <c r="AT25" s="647"/>
      <c r="AU25" s="648"/>
      <c r="AV25" s="646"/>
      <c r="AW25" s="647"/>
      <c r="AX25" s="647"/>
      <c r="AY25" s="647"/>
      <c r="AZ25" s="647"/>
    </row>
    <row r="26" spans="1:52" ht="15" customHeight="1" thickBot="1" x14ac:dyDescent="0.3">
      <c r="B26" s="630">
        <v>1</v>
      </c>
      <c r="C26" s="631"/>
      <c r="D26" s="631">
        <v>2</v>
      </c>
      <c r="E26" s="631"/>
      <c r="F26" s="631"/>
      <c r="G26" s="631"/>
      <c r="H26" s="631"/>
      <c r="I26" s="631"/>
      <c r="J26" s="631"/>
      <c r="K26" s="631"/>
      <c r="L26" s="631"/>
      <c r="M26" s="631"/>
      <c r="N26" s="631"/>
      <c r="O26" s="631"/>
      <c r="P26" s="631"/>
      <c r="Q26" s="631"/>
      <c r="R26" s="631"/>
      <c r="S26" s="631"/>
      <c r="T26" s="631"/>
      <c r="U26" s="635">
        <v>3</v>
      </c>
      <c r="V26" s="636"/>
      <c r="W26" s="635">
        <v>4</v>
      </c>
      <c r="X26" s="641"/>
      <c r="Y26" s="641"/>
      <c r="Z26" s="641"/>
      <c r="AA26" s="636"/>
      <c r="AB26" s="635">
        <v>5</v>
      </c>
      <c r="AC26" s="641"/>
      <c r="AD26" s="641"/>
      <c r="AE26" s="641"/>
      <c r="AF26" s="636"/>
      <c r="AG26" s="635">
        <v>6</v>
      </c>
      <c r="AH26" s="641"/>
      <c r="AI26" s="641"/>
      <c r="AJ26" s="641"/>
      <c r="AK26" s="636"/>
      <c r="AL26" s="635">
        <v>7</v>
      </c>
      <c r="AM26" s="641"/>
      <c r="AN26" s="641"/>
      <c r="AO26" s="641"/>
      <c r="AP26" s="636"/>
      <c r="AQ26" s="635">
        <v>8</v>
      </c>
      <c r="AR26" s="641"/>
      <c r="AS26" s="641"/>
      <c r="AT26" s="641"/>
      <c r="AU26" s="636"/>
      <c r="AV26" s="635">
        <v>9</v>
      </c>
      <c r="AW26" s="641"/>
      <c r="AX26" s="641"/>
      <c r="AY26" s="641"/>
      <c r="AZ26" s="641"/>
    </row>
    <row r="27" spans="1:52" ht="31.5" customHeight="1" x14ac:dyDescent="0.25">
      <c r="B27" s="630">
        <v>1</v>
      </c>
      <c r="C27" s="631"/>
      <c r="D27" s="649" t="s">
        <v>26</v>
      </c>
      <c r="E27" s="649"/>
      <c r="F27" s="649"/>
      <c r="G27" s="649"/>
      <c r="H27" s="649"/>
      <c r="I27" s="649"/>
      <c r="J27" s="649"/>
      <c r="K27" s="649"/>
      <c r="L27" s="649"/>
      <c r="M27" s="649"/>
      <c r="N27" s="649"/>
      <c r="O27" s="649"/>
      <c r="P27" s="649"/>
      <c r="Q27" s="649"/>
      <c r="R27" s="649"/>
      <c r="S27" s="649"/>
      <c r="T27" s="650"/>
      <c r="U27" s="619" t="s">
        <v>108</v>
      </c>
      <c r="V27" s="621"/>
      <c r="W27" s="672" t="s">
        <v>23</v>
      </c>
      <c r="X27" s="673"/>
      <c r="Y27" s="673"/>
      <c r="Z27" s="673"/>
      <c r="AA27" s="674"/>
      <c r="AB27" s="672" t="s">
        <v>23</v>
      </c>
      <c r="AC27" s="673"/>
      <c r="AD27" s="673"/>
      <c r="AE27" s="673"/>
      <c r="AF27" s="674"/>
      <c r="AG27" s="672" t="s">
        <v>23</v>
      </c>
      <c r="AH27" s="673"/>
      <c r="AI27" s="673"/>
      <c r="AJ27" s="673"/>
      <c r="AK27" s="674"/>
      <c r="AL27" s="675">
        <f>AL28</f>
        <v>8772666.1229999997</v>
      </c>
      <c r="AM27" s="676"/>
      <c r="AN27" s="676"/>
      <c r="AO27" s="676"/>
      <c r="AP27" s="677"/>
      <c r="AQ27" s="675">
        <f>AQ28</f>
        <v>9042863.0999999996</v>
      </c>
      <c r="AR27" s="676"/>
      <c r="AS27" s="676"/>
      <c r="AT27" s="676"/>
      <c r="AU27" s="677"/>
      <c r="AV27" s="675">
        <f>AV28</f>
        <v>9042863.0999999996</v>
      </c>
      <c r="AW27" s="676"/>
      <c r="AX27" s="676"/>
      <c r="AY27" s="676"/>
      <c r="AZ27" s="677"/>
    </row>
    <row r="28" spans="1:52" ht="75" customHeight="1" x14ac:dyDescent="0.25">
      <c r="B28" s="630" t="s">
        <v>27</v>
      </c>
      <c r="C28" s="631"/>
      <c r="D28" s="652" t="s">
        <v>485</v>
      </c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3"/>
      <c r="U28" s="591" t="s">
        <v>109</v>
      </c>
      <c r="V28" s="593"/>
      <c r="W28" s="668">
        <v>29242220.41</v>
      </c>
      <c r="X28" s="669"/>
      <c r="Y28" s="669"/>
      <c r="Z28" s="669"/>
      <c r="AA28" s="670"/>
      <c r="AB28" s="668">
        <v>30142877</v>
      </c>
      <c r="AC28" s="669"/>
      <c r="AD28" s="669"/>
      <c r="AE28" s="669"/>
      <c r="AF28" s="670"/>
      <c r="AG28" s="668">
        <v>30142877</v>
      </c>
      <c r="AH28" s="669"/>
      <c r="AI28" s="669"/>
      <c r="AJ28" s="669"/>
      <c r="AK28" s="670"/>
      <c r="AL28" s="651">
        <f>W28*30%</f>
        <v>8772666.1229999997</v>
      </c>
      <c r="AM28" s="654"/>
      <c r="AN28" s="654"/>
      <c r="AO28" s="654"/>
      <c r="AP28" s="655"/>
      <c r="AQ28" s="651">
        <f>AB28*30%</f>
        <v>9042863.0999999996</v>
      </c>
      <c r="AR28" s="654"/>
      <c r="AS28" s="654"/>
      <c r="AT28" s="654"/>
      <c r="AU28" s="655"/>
      <c r="AV28" s="651">
        <f>AG28*30%</f>
        <v>9042863.0999999996</v>
      </c>
      <c r="AW28" s="654"/>
      <c r="AX28" s="654"/>
      <c r="AY28" s="654"/>
      <c r="AZ28" s="655"/>
    </row>
    <row r="29" spans="1:52" ht="66" customHeight="1" x14ac:dyDescent="0.25">
      <c r="B29" s="630" t="s">
        <v>28</v>
      </c>
      <c r="C29" s="631"/>
      <c r="D29" s="652" t="s">
        <v>104</v>
      </c>
      <c r="E29" s="652"/>
      <c r="F29" s="652"/>
      <c r="G29" s="652"/>
      <c r="H29" s="652"/>
      <c r="I29" s="652"/>
      <c r="J29" s="652"/>
      <c r="K29" s="652"/>
      <c r="L29" s="652"/>
      <c r="M29" s="652"/>
      <c r="N29" s="652"/>
      <c r="O29" s="652"/>
      <c r="P29" s="652"/>
      <c r="Q29" s="652"/>
      <c r="R29" s="652"/>
      <c r="S29" s="652"/>
      <c r="T29" s="653"/>
      <c r="U29" s="591" t="s">
        <v>111</v>
      </c>
      <c r="V29" s="593"/>
      <c r="W29" s="600"/>
      <c r="X29" s="601"/>
      <c r="Y29" s="601"/>
      <c r="Z29" s="601"/>
      <c r="AA29" s="602"/>
      <c r="AB29" s="600"/>
      <c r="AC29" s="601"/>
      <c r="AD29" s="601"/>
      <c r="AE29" s="601"/>
      <c r="AF29" s="602"/>
      <c r="AG29" s="600"/>
      <c r="AH29" s="601"/>
      <c r="AI29" s="601"/>
      <c r="AJ29" s="601"/>
      <c r="AK29" s="602"/>
      <c r="AL29" s="600"/>
      <c r="AM29" s="601"/>
      <c r="AN29" s="601"/>
      <c r="AO29" s="601"/>
      <c r="AP29" s="602"/>
      <c r="AQ29" s="600"/>
      <c r="AR29" s="601"/>
      <c r="AS29" s="601"/>
      <c r="AT29" s="601"/>
      <c r="AU29" s="602"/>
      <c r="AV29" s="600"/>
      <c r="AW29" s="601"/>
      <c r="AX29" s="601"/>
      <c r="AY29" s="601"/>
      <c r="AZ29" s="634"/>
    </row>
    <row r="30" spans="1:52" ht="61.5" customHeight="1" x14ac:dyDescent="0.25">
      <c r="B30" s="630" t="s">
        <v>29</v>
      </c>
      <c r="C30" s="631"/>
      <c r="D30" s="652" t="s">
        <v>30</v>
      </c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3"/>
      <c r="U30" s="591" t="s">
        <v>112</v>
      </c>
      <c r="V30" s="593"/>
      <c r="W30" s="600" t="s">
        <v>23</v>
      </c>
      <c r="X30" s="601"/>
      <c r="Y30" s="601"/>
      <c r="Z30" s="601"/>
      <c r="AA30" s="602"/>
      <c r="AB30" s="600" t="s">
        <v>23</v>
      </c>
      <c r="AC30" s="601"/>
      <c r="AD30" s="601"/>
      <c r="AE30" s="601"/>
      <c r="AF30" s="602"/>
      <c r="AG30" s="600" t="s">
        <v>23</v>
      </c>
      <c r="AH30" s="601"/>
      <c r="AI30" s="601"/>
      <c r="AJ30" s="601"/>
      <c r="AK30" s="602"/>
      <c r="AL30" s="600"/>
      <c r="AM30" s="601"/>
      <c r="AN30" s="601"/>
      <c r="AO30" s="601"/>
      <c r="AP30" s="602"/>
      <c r="AQ30" s="600"/>
      <c r="AR30" s="601"/>
      <c r="AS30" s="601"/>
      <c r="AT30" s="601"/>
      <c r="AU30" s="602"/>
      <c r="AV30" s="600"/>
      <c r="AW30" s="601"/>
      <c r="AX30" s="601"/>
      <c r="AY30" s="601"/>
      <c r="AZ30" s="634"/>
    </row>
    <row r="31" spans="1:52" ht="33" customHeight="1" x14ac:dyDescent="0.25">
      <c r="B31" s="630" t="s">
        <v>31</v>
      </c>
      <c r="C31" s="631"/>
      <c r="D31" s="632" t="s">
        <v>105</v>
      </c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3"/>
      <c r="U31" s="591" t="s">
        <v>113</v>
      </c>
      <c r="V31" s="593"/>
      <c r="W31" s="600"/>
      <c r="X31" s="601"/>
      <c r="Y31" s="601"/>
      <c r="Z31" s="601"/>
      <c r="AA31" s="602"/>
      <c r="AB31" s="600"/>
      <c r="AC31" s="601"/>
      <c r="AD31" s="601"/>
      <c r="AE31" s="601"/>
      <c r="AF31" s="602"/>
      <c r="AG31" s="600"/>
      <c r="AH31" s="601"/>
      <c r="AI31" s="601"/>
      <c r="AJ31" s="601"/>
      <c r="AK31" s="602"/>
      <c r="AL31" s="600"/>
      <c r="AM31" s="601"/>
      <c r="AN31" s="601"/>
      <c r="AO31" s="601"/>
      <c r="AP31" s="602"/>
      <c r="AQ31" s="600"/>
      <c r="AR31" s="601"/>
      <c r="AS31" s="601"/>
      <c r="AT31" s="601"/>
      <c r="AU31" s="602"/>
      <c r="AV31" s="600"/>
      <c r="AW31" s="601"/>
      <c r="AX31" s="601"/>
      <c r="AY31" s="601"/>
      <c r="AZ31" s="634"/>
    </row>
    <row r="32" spans="1:52" ht="20.25" customHeight="1" x14ac:dyDescent="0.25">
      <c r="B32" s="601" t="s">
        <v>32</v>
      </c>
      <c r="C32" s="602"/>
      <c r="D32" s="632" t="s">
        <v>223</v>
      </c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632"/>
      <c r="P32" s="632"/>
      <c r="Q32" s="632"/>
      <c r="R32" s="632"/>
      <c r="S32" s="632"/>
      <c r="T32" s="633"/>
      <c r="U32" s="591" t="s">
        <v>114</v>
      </c>
      <c r="V32" s="593"/>
      <c r="W32" s="600"/>
      <c r="X32" s="601"/>
      <c r="Y32" s="601"/>
      <c r="Z32" s="601"/>
      <c r="AA32" s="602"/>
      <c r="AB32" s="600"/>
      <c r="AC32" s="601"/>
      <c r="AD32" s="601"/>
      <c r="AE32" s="601"/>
      <c r="AF32" s="602"/>
      <c r="AG32" s="600"/>
      <c r="AH32" s="601"/>
      <c r="AI32" s="601"/>
      <c r="AJ32" s="601"/>
      <c r="AK32" s="602"/>
      <c r="AL32" s="600"/>
      <c r="AM32" s="601"/>
      <c r="AN32" s="601"/>
      <c r="AO32" s="601"/>
      <c r="AP32" s="602"/>
      <c r="AQ32" s="600"/>
      <c r="AR32" s="601"/>
      <c r="AS32" s="601"/>
      <c r="AT32" s="601"/>
      <c r="AU32" s="602"/>
      <c r="AV32" s="600"/>
      <c r="AW32" s="601"/>
      <c r="AX32" s="601"/>
      <c r="AY32" s="601"/>
      <c r="AZ32" s="634"/>
    </row>
    <row r="33" spans="1:100" ht="67.5" customHeight="1" x14ac:dyDescent="0.25">
      <c r="B33" s="630" t="s">
        <v>33</v>
      </c>
      <c r="C33" s="631"/>
      <c r="D33" s="652" t="s">
        <v>34</v>
      </c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652"/>
      <c r="P33" s="652"/>
      <c r="Q33" s="652"/>
      <c r="R33" s="652"/>
      <c r="S33" s="652"/>
      <c r="T33" s="653"/>
      <c r="U33" s="591" t="s">
        <v>115</v>
      </c>
      <c r="V33" s="593"/>
      <c r="W33" s="600" t="s">
        <v>23</v>
      </c>
      <c r="X33" s="601"/>
      <c r="Y33" s="601"/>
      <c r="Z33" s="601"/>
      <c r="AA33" s="602"/>
      <c r="AB33" s="600" t="s">
        <v>23</v>
      </c>
      <c r="AC33" s="601"/>
      <c r="AD33" s="601"/>
      <c r="AE33" s="601"/>
      <c r="AF33" s="602"/>
      <c r="AG33" s="600" t="s">
        <v>23</v>
      </c>
      <c r="AH33" s="601"/>
      <c r="AI33" s="601"/>
      <c r="AJ33" s="601"/>
      <c r="AK33" s="602"/>
      <c r="AL33" s="600"/>
      <c r="AM33" s="601"/>
      <c r="AN33" s="601"/>
      <c r="AO33" s="601"/>
      <c r="AP33" s="602"/>
      <c r="AQ33" s="600"/>
      <c r="AR33" s="601"/>
      <c r="AS33" s="601"/>
      <c r="AT33" s="601"/>
      <c r="AU33" s="602"/>
      <c r="AV33" s="600"/>
      <c r="AW33" s="601"/>
      <c r="AX33" s="601"/>
      <c r="AY33" s="601"/>
      <c r="AZ33" s="634"/>
    </row>
    <row r="34" spans="1:100" ht="33" customHeight="1" x14ac:dyDescent="0.25">
      <c r="B34" s="630" t="s">
        <v>35</v>
      </c>
      <c r="C34" s="631"/>
      <c r="D34" s="632" t="s">
        <v>106</v>
      </c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3"/>
      <c r="U34" s="591" t="s">
        <v>116</v>
      </c>
      <c r="V34" s="593"/>
      <c r="W34" s="600"/>
      <c r="X34" s="601"/>
      <c r="Y34" s="601"/>
      <c r="Z34" s="601"/>
      <c r="AA34" s="602"/>
      <c r="AB34" s="600"/>
      <c r="AC34" s="601"/>
      <c r="AD34" s="601"/>
      <c r="AE34" s="601"/>
      <c r="AF34" s="602"/>
      <c r="AG34" s="600"/>
      <c r="AH34" s="601"/>
      <c r="AI34" s="601"/>
      <c r="AJ34" s="601"/>
      <c r="AK34" s="602"/>
      <c r="AL34" s="600"/>
      <c r="AM34" s="601"/>
      <c r="AN34" s="601"/>
      <c r="AO34" s="601"/>
      <c r="AP34" s="602"/>
      <c r="AQ34" s="600"/>
      <c r="AR34" s="601"/>
      <c r="AS34" s="601"/>
      <c r="AT34" s="601"/>
      <c r="AU34" s="602"/>
      <c r="AV34" s="600"/>
      <c r="AW34" s="601"/>
      <c r="AX34" s="601"/>
      <c r="AY34" s="601"/>
      <c r="AZ34" s="634"/>
    </row>
    <row r="35" spans="1:100" ht="18" customHeight="1" x14ac:dyDescent="0.25">
      <c r="B35" s="630" t="s">
        <v>36</v>
      </c>
      <c r="C35" s="631"/>
      <c r="D35" s="632" t="s">
        <v>223</v>
      </c>
      <c r="E35" s="632"/>
      <c r="F35" s="632"/>
      <c r="G35" s="632"/>
      <c r="H35" s="632"/>
      <c r="I35" s="632"/>
      <c r="J35" s="632"/>
      <c r="K35" s="632"/>
      <c r="L35" s="632"/>
      <c r="M35" s="632"/>
      <c r="N35" s="632"/>
      <c r="O35" s="632"/>
      <c r="P35" s="632"/>
      <c r="Q35" s="632"/>
      <c r="R35" s="632"/>
      <c r="S35" s="632"/>
      <c r="T35" s="633"/>
      <c r="U35" s="591" t="s">
        <v>117</v>
      </c>
      <c r="V35" s="593"/>
      <c r="W35" s="600"/>
      <c r="X35" s="601"/>
      <c r="Y35" s="601"/>
      <c r="Z35" s="601"/>
      <c r="AA35" s="602"/>
      <c r="AB35" s="600"/>
      <c r="AC35" s="601"/>
      <c r="AD35" s="601"/>
      <c r="AE35" s="601"/>
      <c r="AF35" s="602"/>
      <c r="AG35" s="600"/>
      <c r="AH35" s="601"/>
      <c r="AI35" s="601"/>
      <c r="AJ35" s="601"/>
      <c r="AK35" s="602"/>
      <c r="AL35" s="600"/>
      <c r="AM35" s="601"/>
      <c r="AN35" s="601"/>
      <c r="AO35" s="601"/>
      <c r="AP35" s="602"/>
      <c r="AQ35" s="600"/>
      <c r="AR35" s="601"/>
      <c r="AS35" s="601"/>
      <c r="AT35" s="601"/>
      <c r="AU35" s="602"/>
      <c r="AV35" s="600"/>
      <c r="AW35" s="601"/>
      <c r="AX35" s="601"/>
      <c r="AY35" s="601"/>
      <c r="AZ35" s="634"/>
    </row>
    <row r="36" spans="1:100" ht="13.5" customHeight="1" x14ac:dyDescent="0.25">
      <c r="A36" s="604"/>
      <c r="B36" s="629"/>
      <c r="C36" s="629"/>
      <c r="D36" s="629"/>
      <c r="E36" s="629"/>
      <c r="F36" s="629"/>
      <c r="G36" s="629"/>
      <c r="H36" s="629"/>
      <c r="I36" s="629"/>
      <c r="J36" s="629"/>
      <c r="K36" s="629"/>
      <c r="L36" s="629"/>
      <c r="M36" s="629"/>
      <c r="N36" s="629"/>
      <c r="O36" s="629"/>
      <c r="P36" s="629"/>
      <c r="Q36" s="629"/>
      <c r="R36" s="629"/>
      <c r="S36" s="629"/>
      <c r="T36" s="629"/>
      <c r="U36" s="629"/>
      <c r="V36" s="629"/>
      <c r="W36" s="629"/>
      <c r="X36" s="629"/>
      <c r="Y36" s="629"/>
      <c r="Z36" s="629"/>
      <c r="AA36" s="629"/>
      <c r="AB36" s="629"/>
      <c r="AC36" s="629"/>
      <c r="AD36" s="629"/>
      <c r="AE36" s="629"/>
      <c r="AF36" s="629"/>
      <c r="AG36" s="629"/>
      <c r="AH36" s="629"/>
      <c r="AI36" s="629"/>
      <c r="AJ36" s="629"/>
      <c r="AK36" s="629"/>
      <c r="AL36" s="629"/>
      <c r="AM36" s="629"/>
      <c r="AN36" s="629"/>
      <c r="AO36" s="629"/>
      <c r="AP36" s="629"/>
      <c r="AQ36" s="629"/>
      <c r="AR36" s="629"/>
      <c r="AS36" s="629"/>
      <c r="AT36" s="629"/>
      <c r="AU36" s="629"/>
      <c r="AV36" s="629"/>
      <c r="AW36" s="629"/>
      <c r="AX36" s="629"/>
      <c r="AY36" s="629"/>
      <c r="AZ36" s="629"/>
    </row>
    <row r="37" spans="1:100" ht="11.25" customHeight="1" x14ac:dyDescent="0.25">
      <c r="B37" s="630" t="s">
        <v>17</v>
      </c>
      <c r="C37" s="631"/>
      <c r="D37" s="631" t="s">
        <v>3</v>
      </c>
      <c r="E37" s="631"/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631"/>
      <c r="Q37" s="631"/>
      <c r="R37" s="631"/>
      <c r="S37" s="631"/>
      <c r="T37" s="631"/>
      <c r="U37" s="635" t="s">
        <v>4</v>
      </c>
      <c r="V37" s="636"/>
      <c r="W37" s="635" t="s">
        <v>24</v>
      </c>
      <c r="X37" s="641"/>
      <c r="Y37" s="641"/>
      <c r="Z37" s="641"/>
      <c r="AA37" s="641"/>
      <c r="AB37" s="641"/>
      <c r="AC37" s="641"/>
      <c r="AD37" s="641"/>
      <c r="AE37" s="641"/>
      <c r="AF37" s="641"/>
      <c r="AG37" s="641"/>
      <c r="AH37" s="641"/>
      <c r="AI37" s="641"/>
      <c r="AJ37" s="641"/>
      <c r="AK37" s="636"/>
      <c r="AL37" s="635" t="s">
        <v>25</v>
      </c>
      <c r="AM37" s="641"/>
      <c r="AN37" s="641"/>
      <c r="AO37" s="641"/>
      <c r="AP37" s="641"/>
      <c r="AQ37" s="641"/>
      <c r="AR37" s="641"/>
      <c r="AS37" s="641"/>
      <c r="AT37" s="641"/>
      <c r="AU37" s="641"/>
      <c r="AV37" s="641"/>
      <c r="AW37" s="641"/>
      <c r="AX37" s="641"/>
      <c r="AY37" s="641"/>
      <c r="AZ37" s="641"/>
    </row>
    <row r="38" spans="1:100" ht="27" customHeight="1" x14ac:dyDescent="0.25">
      <c r="B38" s="630"/>
      <c r="C38" s="631"/>
      <c r="D38" s="631"/>
      <c r="E38" s="631"/>
      <c r="F38" s="631"/>
      <c r="G38" s="631"/>
      <c r="H38" s="631"/>
      <c r="I38" s="631"/>
      <c r="J38" s="631"/>
      <c r="K38" s="631"/>
      <c r="L38" s="631"/>
      <c r="M38" s="631"/>
      <c r="N38" s="631"/>
      <c r="O38" s="631"/>
      <c r="P38" s="631"/>
      <c r="Q38" s="631"/>
      <c r="R38" s="631"/>
      <c r="S38" s="631"/>
      <c r="T38" s="631"/>
      <c r="U38" s="637"/>
      <c r="V38" s="638"/>
      <c r="W38" s="639"/>
      <c r="X38" s="642"/>
      <c r="Y38" s="642"/>
      <c r="Z38" s="642"/>
      <c r="AA38" s="642"/>
      <c r="AB38" s="642"/>
      <c r="AC38" s="642"/>
      <c r="AD38" s="642"/>
      <c r="AE38" s="642"/>
      <c r="AF38" s="642"/>
      <c r="AG38" s="642"/>
      <c r="AH38" s="642"/>
      <c r="AI38" s="642"/>
      <c r="AJ38" s="642"/>
      <c r="AK38" s="640"/>
      <c r="AL38" s="639"/>
      <c r="AM38" s="642"/>
      <c r="AN38" s="642"/>
      <c r="AO38" s="642"/>
      <c r="AP38" s="642"/>
      <c r="AQ38" s="642"/>
      <c r="AR38" s="642"/>
      <c r="AS38" s="642"/>
      <c r="AT38" s="642"/>
      <c r="AU38" s="642"/>
      <c r="AV38" s="642"/>
      <c r="AW38" s="642"/>
      <c r="AX38" s="642"/>
      <c r="AY38" s="642"/>
      <c r="AZ38" s="642"/>
    </row>
    <row r="39" spans="1:100" ht="24" customHeight="1" x14ac:dyDescent="0.25">
      <c r="B39" s="630"/>
      <c r="C39" s="631"/>
      <c r="D39" s="631"/>
      <c r="E39" s="631"/>
      <c r="F39" s="631"/>
      <c r="G39" s="631"/>
      <c r="H39" s="631"/>
      <c r="I39" s="631"/>
      <c r="J39" s="631"/>
      <c r="K39" s="631"/>
      <c r="L39" s="631"/>
      <c r="M39" s="631"/>
      <c r="N39" s="631"/>
      <c r="O39" s="631"/>
      <c r="P39" s="631"/>
      <c r="Q39" s="631"/>
      <c r="R39" s="631"/>
      <c r="S39" s="631"/>
      <c r="T39" s="631"/>
      <c r="U39" s="637"/>
      <c r="V39" s="638"/>
      <c r="W39" s="643" t="s">
        <v>486</v>
      </c>
      <c r="X39" s="644"/>
      <c r="Y39" s="644"/>
      <c r="Z39" s="644"/>
      <c r="AA39" s="645"/>
      <c r="AB39" s="643" t="s">
        <v>484</v>
      </c>
      <c r="AC39" s="644"/>
      <c r="AD39" s="644"/>
      <c r="AE39" s="644"/>
      <c r="AF39" s="645"/>
      <c r="AG39" s="643" t="s">
        <v>482</v>
      </c>
      <c r="AH39" s="644"/>
      <c r="AI39" s="644"/>
      <c r="AJ39" s="644"/>
      <c r="AK39" s="645"/>
      <c r="AL39" s="643" t="s">
        <v>481</v>
      </c>
      <c r="AM39" s="644"/>
      <c r="AN39" s="644"/>
      <c r="AO39" s="644"/>
      <c r="AP39" s="645"/>
      <c r="AQ39" s="643" t="s">
        <v>484</v>
      </c>
      <c r="AR39" s="644"/>
      <c r="AS39" s="644"/>
      <c r="AT39" s="644"/>
      <c r="AU39" s="645"/>
      <c r="AV39" s="643" t="s">
        <v>483</v>
      </c>
      <c r="AW39" s="644"/>
      <c r="AX39" s="644"/>
      <c r="AY39" s="644"/>
      <c r="AZ39" s="644"/>
    </row>
    <row r="40" spans="1:100" ht="54.75" customHeight="1" x14ac:dyDescent="0.25">
      <c r="B40" s="630"/>
      <c r="C40" s="631"/>
      <c r="D40" s="631"/>
      <c r="E40" s="631"/>
      <c r="F40" s="631"/>
      <c r="G40" s="631"/>
      <c r="H40" s="631"/>
      <c r="I40" s="631"/>
      <c r="J40" s="631"/>
      <c r="K40" s="631"/>
      <c r="L40" s="631"/>
      <c r="M40" s="631"/>
      <c r="N40" s="631"/>
      <c r="O40" s="631"/>
      <c r="P40" s="631"/>
      <c r="Q40" s="631"/>
      <c r="R40" s="631"/>
      <c r="S40" s="631"/>
      <c r="T40" s="631"/>
      <c r="U40" s="639"/>
      <c r="V40" s="640"/>
      <c r="W40" s="646"/>
      <c r="X40" s="647"/>
      <c r="Y40" s="647"/>
      <c r="Z40" s="647"/>
      <c r="AA40" s="648"/>
      <c r="AB40" s="646"/>
      <c r="AC40" s="647"/>
      <c r="AD40" s="647"/>
      <c r="AE40" s="647"/>
      <c r="AF40" s="648"/>
      <c r="AG40" s="646"/>
      <c r="AH40" s="647"/>
      <c r="AI40" s="647"/>
      <c r="AJ40" s="647"/>
      <c r="AK40" s="648"/>
      <c r="AL40" s="646"/>
      <c r="AM40" s="647"/>
      <c r="AN40" s="647"/>
      <c r="AO40" s="647"/>
      <c r="AP40" s="648"/>
      <c r="AQ40" s="646"/>
      <c r="AR40" s="647"/>
      <c r="AS40" s="647"/>
      <c r="AT40" s="647"/>
      <c r="AU40" s="648"/>
      <c r="AV40" s="646"/>
      <c r="AW40" s="647"/>
      <c r="AX40" s="647"/>
      <c r="AY40" s="647"/>
      <c r="AZ40" s="647"/>
    </row>
    <row r="41" spans="1:100" ht="15" customHeight="1" x14ac:dyDescent="0.25">
      <c r="B41" s="630">
        <v>1</v>
      </c>
      <c r="C41" s="631"/>
      <c r="D41" s="631">
        <v>2</v>
      </c>
      <c r="E41" s="631"/>
      <c r="F41" s="631"/>
      <c r="G41" s="631"/>
      <c r="H41" s="631"/>
      <c r="I41" s="631"/>
      <c r="J41" s="631"/>
      <c r="K41" s="631"/>
      <c r="L41" s="631"/>
      <c r="M41" s="631"/>
      <c r="N41" s="631"/>
      <c r="O41" s="631"/>
      <c r="P41" s="631"/>
      <c r="Q41" s="631"/>
      <c r="R41" s="631"/>
      <c r="S41" s="631"/>
      <c r="T41" s="631"/>
      <c r="U41" s="635">
        <v>3</v>
      </c>
      <c r="V41" s="636"/>
      <c r="W41" s="635">
        <v>4</v>
      </c>
      <c r="X41" s="641"/>
      <c r="Y41" s="641"/>
      <c r="Z41" s="641"/>
      <c r="AA41" s="636"/>
      <c r="AB41" s="635">
        <v>5</v>
      </c>
      <c r="AC41" s="641"/>
      <c r="AD41" s="641"/>
      <c r="AE41" s="641"/>
      <c r="AF41" s="636"/>
      <c r="AG41" s="635">
        <v>6</v>
      </c>
      <c r="AH41" s="641"/>
      <c r="AI41" s="641"/>
      <c r="AJ41" s="641"/>
      <c r="AK41" s="636"/>
      <c r="AL41" s="635">
        <v>7</v>
      </c>
      <c r="AM41" s="641"/>
      <c r="AN41" s="641"/>
      <c r="AO41" s="641"/>
      <c r="AP41" s="636"/>
      <c r="AQ41" s="635">
        <v>8</v>
      </c>
      <c r="AR41" s="641"/>
      <c r="AS41" s="641"/>
      <c r="AT41" s="641"/>
      <c r="AU41" s="636"/>
      <c r="AV41" s="635">
        <v>9</v>
      </c>
      <c r="AW41" s="641"/>
      <c r="AX41" s="641"/>
      <c r="AY41" s="641"/>
      <c r="AZ41" s="641"/>
    </row>
    <row r="42" spans="1:100" ht="78" customHeight="1" x14ac:dyDescent="0.25">
      <c r="B42" s="630">
        <v>4</v>
      </c>
      <c r="C42" s="631"/>
      <c r="D42" s="649" t="s">
        <v>125</v>
      </c>
      <c r="E42" s="649"/>
      <c r="F42" s="649"/>
      <c r="G42" s="649"/>
      <c r="H42" s="649"/>
      <c r="I42" s="649"/>
      <c r="J42" s="649"/>
      <c r="K42" s="649"/>
      <c r="L42" s="649"/>
      <c r="M42" s="649"/>
      <c r="N42" s="649"/>
      <c r="O42" s="649"/>
      <c r="P42" s="649"/>
      <c r="Q42" s="649"/>
      <c r="R42" s="649"/>
      <c r="S42" s="649"/>
      <c r="T42" s="650"/>
      <c r="U42" s="591" t="s">
        <v>119</v>
      </c>
      <c r="V42" s="593"/>
      <c r="W42" s="600" t="s">
        <v>23</v>
      </c>
      <c r="X42" s="601"/>
      <c r="Y42" s="601"/>
      <c r="Z42" s="601"/>
      <c r="AA42" s="602"/>
      <c r="AB42" s="600" t="s">
        <v>23</v>
      </c>
      <c r="AC42" s="601"/>
      <c r="AD42" s="601"/>
      <c r="AE42" s="601"/>
      <c r="AF42" s="602"/>
      <c r="AG42" s="600" t="s">
        <v>23</v>
      </c>
      <c r="AH42" s="601"/>
      <c r="AI42" s="601"/>
      <c r="AJ42" s="601"/>
      <c r="AK42" s="602"/>
      <c r="AL42" s="668"/>
      <c r="AM42" s="669"/>
      <c r="AN42" s="669"/>
      <c r="AO42" s="669"/>
      <c r="AP42" s="670"/>
      <c r="AQ42" s="668"/>
      <c r="AR42" s="669"/>
      <c r="AS42" s="669"/>
      <c r="AT42" s="669"/>
      <c r="AU42" s="670"/>
      <c r="AV42" s="668"/>
      <c r="AW42" s="669"/>
      <c r="AX42" s="669"/>
      <c r="AY42" s="669"/>
      <c r="AZ42" s="671"/>
    </row>
    <row r="43" spans="1:100" ht="77.25" customHeight="1" x14ac:dyDescent="0.25">
      <c r="B43" s="630" t="s">
        <v>37</v>
      </c>
      <c r="C43" s="631"/>
      <c r="D43" s="652" t="s">
        <v>126</v>
      </c>
      <c r="E43" s="652"/>
      <c r="F43" s="652"/>
      <c r="G43" s="652"/>
      <c r="H43" s="652"/>
      <c r="I43" s="652"/>
      <c r="J43" s="652"/>
      <c r="K43" s="652"/>
      <c r="L43" s="652"/>
      <c r="M43" s="652"/>
      <c r="N43" s="652"/>
      <c r="O43" s="652"/>
      <c r="P43" s="652"/>
      <c r="Q43" s="652"/>
      <c r="R43" s="652"/>
      <c r="S43" s="652"/>
      <c r="T43" s="653"/>
      <c r="U43" s="591" t="s">
        <v>120</v>
      </c>
      <c r="V43" s="593"/>
      <c r="W43" s="668">
        <f>W28</f>
        <v>29242220.41</v>
      </c>
      <c r="X43" s="669"/>
      <c r="Y43" s="669"/>
      <c r="Z43" s="669"/>
      <c r="AA43" s="670"/>
      <c r="AB43" s="668">
        <f>AB28</f>
        <v>30142877</v>
      </c>
      <c r="AC43" s="669"/>
      <c r="AD43" s="669"/>
      <c r="AE43" s="669"/>
      <c r="AF43" s="670"/>
      <c r="AG43" s="668">
        <f>AG28</f>
        <v>30142877</v>
      </c>
      <c r="AH43" s="669"/>
      <c r="AI43" s="669"/>
      <c r="AJ43" s="669"/>
      <c r="AK43" s="670"/>
      <c r="AL43" s="651">
        <f>W43*0.2%</f>
        <v>58484.440820000003</v>
      </c>
      <c r="AM43" s="654"/>
      <c r="AN43" s="654"/>
      <c r="AO43" s="654"/>
      <c r="AP43" s="655"/>
      <c r="AQ43" s="651">
        <f t="shared" ref="AQ43" si="0">AB43*0.2%</f>
        <v>60285.754000000001</v>
      </c>
      <c r="AR43" s="654"/>
      <c r="AS43" s="654"/>
      <c r="AT43" s="654"/>
      <c r="AU43" s="655"/>
      <c r="AV43" s="651">
        <f t="shared" ref="AV43" si="1">AG43*0.2%</f>
        <v>60285.754000000001</v>
      </c>
      <c r="AW43" s="654"/>
      <c r="AX43" s="654"/>
      <c r="AY43" s="654"/>
      <c r="AZ43" s="655"/>
    </row>
    <row r="44" spans="1:100" ht="50.25" customHeight="1" x14ac:dyDescent="0.25">
      <c r="B44" s="630" t="s">
        <v>38</v>
      </c>
      <c r="C44" s="631"/>
      <c r="D44" s="652" t="s">
        <v>194</v>
      </c>
      <c r="E44" s="652"/>
      <c r="F44" s="652"/>
      <c r="G44" s="652"/>
      <c r="H44" s="652"/>
      <c r="I44" s="652"/>
      <c r="J44" s="652"/>
      <c r="K44" s="652"/>
      <c r="L44" s="652"/>
      <c r="M44" s="652"/>
      <c r="N44" s="652"/>
      <c r="O44" s="652"/>
      <c r="P44" s="652"/>
      <c r="Q44" s="652"/>
      <c r="R44" s="652"/>
      <c r="S44" s="652"/>
      <c r="T44" s="653"/>
      <c r="U44" s="591" t="s">
        <v>121</v>
      </c>
      <c r="V44" s="593"/>
      <c r="W44" s="600"/>
      <c r="X44" s="601"/>
      <c r="Y44" s="601"/>
      <c r="Z44" s="601"/>
      <c r="AA44" s="602"/>
      <c r="AB44" s="600"/>
      <c r="AC44" s="601"/>
      <c r="AD44" s="601"/>
      <c r="AE44" s="601"/>
      <c r="AF44" s="602"/>
      <c r="AG44" s="600"/>
      <c r="AH44" s="601"/>
      <c r="AI44" s="601"/>
      <c r="AJ44" s="601"/>
      <c r="AK44" s="602"/>
      <c r="AL44" s="600"/>
      <c r="AM44" s="601"/>
      <c r="AN44" s="601"/>
      <c r="AO44" s="601"/>
      <c r="AP44" s="602"/>
      <c r="AQ44" s="600"/>
      <c r="AR44" s="601"/>
      <c r="AS44" s="601"/>
      <c r="AT44" s="601"/>
      <c r="AU44" s="602"/>
      <c r="AV44" s="600"/>
      <c r="AW44" s="601"/>
      <c r="AX44" s="601"/>
      <c r="AY44" s="601"/>
      <c r="AZ44" s="634"/>
    </row>
    <row r="45" spans="1:100" ht="51" customHeight="1" x14ac:dyDescent="0.25">
      <c r="B45" s="630">
        <v>5</v>
      </c>
      <c r="C45" s="631"/>
      <c r="D45" s="649" t="s">
        <v>143</v>
      </c>
      <c r="E45" s="649"/>
      <c r="F45" s="649"/>
      <c r="G45" s="649"/>
      <c r="H45" s="649"/>
      <c r="I45" s="649"/>
      <c r="J45" s="649"/>
      <c r="K45" s="649"/>
      <c r="L45" s="649"/>
      <c r="M45" s="649"/>
      <c r="N45" s="649"/>
      <c r="O45" s="649"/>
      <c r="P45" s="649"/>
      <c r="Q45" s="649"/>
      <c r="R45" s="649"/>
      <c r="S45" s="649"/>
      <c r="T45" s="650"/>
      <c r="U45" s="591" t="s">
        <v>130</v>
      </c>
      <c r="V45" s="593"/>
      <c r="W45" s="600" t="s">
        <v>23</v>
      </c>
      <c r="X45" s="601"/>
      <c r="Y45" s="601"/>
      <c r="Z45" s="601"/>
      <c r="AA45" s="602"/>
      <c r="AB45" s="600" t="s">
        <v>23</v>
      </c>
      <c r="AC45" s="601"/>
      <c r="AD45" s="601"/>
      <c r="AE45" s="601"/>
      <c r="AF45" s="602"/>
      <c r="AG45" s="600" t="s">
        <v>23</v>
      </c>
      <c r="AH45" s="601"/>
      <c r="AI45" s="601"/>
      <c r="AJ45" s="601"/>
      <c r="AK45" s="602"/>
      <c r="AL45" s="651">
        <v>54781.16</v>
      </c>
      <c r="AM45" s="601"/>
      <c r="AN45" s="601"/>
      <c r="AO45" s="601"/>
      <c r="AP45" s="602"/>
      <c r="AQ45" s="651">
        <v>725856.85</v>
      </c>
      <c r="AR45" s="601"/>
      <c r="AS45" s="601"/>
      <c r="AT45" s="601"/>
      <c r="AU45" s="602"/>
      <c r="AV45" s="651">
        <v>725856.85</v>
      </c>
      <c r="AW45" s="601"/>
      <c r="AX45" s="601"/>
      <c r="AY45" s="601"/>
      <c r="AZ45" s="602"/>
      <c r="BS45" s="253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256"/>
      <c r="CG45" s="253"/>
      <c r="CH45" s="256"/>
      <c r="CI45" s="256"/>
      <c r="CJ45" s="256"/>
      <c r="CK45" s="256"/>
      <c r="CL45" s="256"/>
      <c r="CM45" s="256"/>
      <c r="CN45" s="256"/>
      <c r="CO45" s="256"/>
      <c r="CP45" s="256"/>
      <c r="CV45" s="253"/>
    </row>
    <row r="46" spans="1:100" ht="33.75" customHeight="1" x14ac:dyDescent="0.25">
      <c r="B46" s="630" t="s">
        <v>128</v>
      </c>
      <c r="C46" s="631"/>
      <c r="D46" s="652" t="s">
        <v>40</v>
      </c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52"/>
      <c r="T46" s="653"/>
      <c r="U46" s="591" t="s">
        <v>131</v>
      </c>
      <c r="V46" s="593"/>
      <c r="W46" s="600" t="s">
        <v>23</v>
      </c>
      <c r="X46" s="601"/>
      <c r="Y46" s="601"/>
      <c r="Z46" s="601"/>
      <c r="AA46" s="602"/>
      <c r="AB46" s="600" t="s">
        <v>23</v>
      </c>
      <c r="AC46" s="601"/>
      <c r="AD46" s="601"/>
      <c r="AE46" s="601"/>
      <c r="AF46" s="602"/>
      <c r="AG46" s="600" t="s">
        <v>23</v>
      </c>
      <c r="AH46" s="601"/>
      <c r="AI46" s="601"/>
      <c r="AJ46" s="601"/>
      <c r="AK46" s="602"/>
      <c r="AL46" s="651"/>
      <c r="AM46" s="654"/>
      <c r="AN46" s="654"/>
      <c r="AO46" s="654"/>
      <c r="AP46" s="655"/>
      <c r="AQ46" s="651"/>
      <c r="AR46" s="654"/>
      <c r="AS46" s="654"/>
      <c r="AT46" s="654"/>
      <c r="AU46" s="655"/>
      <c r="AV46" s="651"/>
      <c r="AW46" s="654"/>
      <c r="AX46" s="654"/>
      <c r="AY46" s="654"/>
      <c r="AZ46" s="655"/>
      <c r="BS46" s="256"/>
      <c r="BT46" s="256"/>
      <c r="BU46" s="256"/>
      <c r="BV46" s="256"/>
      <c r="BW46" s="256"/>
      <c r="BX46" s="256"/>
      <c r="BY46" s="256"/>
      <c r="BZ46" s="256"/>
      <c r="CA46" s="256"/>
      <c r="CB46" s="256"/>
      <c r="CC46" s="256"/>
      <c r="CD46" s="256"/>
      <c r="CE46" s="256"/>
      <c r="CF46" s="256"/>
      <c r="CG46" s="256"/>
      <c r="CH46" s="1348"/>
      <c r="CI46" s="1348"/>
      <c r="CJ46" s="1348"/>
      <c r="CK46" s="1348"/>
      <c r="CL46" s="1348"/>
      <c r="CM46" s="1348"/>
      <c r="CN46" s="1348"/>
      <c r="CO46" s="1348"/>
      <c r="CP46" s="256"/>
    </row>
    <row r="47" spans="1:100" ht="33" customHeight="1" x14ac:dyDescent="0.25">
      <c r="B47" s="630" t="s">
        <v>129</v>
      </c>
      <c r="C47" s="631"/>
      <c r="D47" s="652" t="s">
        <v>41</v>
      </c>
      <c r="E47" s="652"/>
      <c r="F47" s="652"/>
      <c r="G47" s="652"/>
      <c r="H47" s="652"/>
      <c r="I47" s="652"/>
      <c r="J47" s="652"/>
      <c r="K47" s="652"/>
      <c r="L47" s="652"/>
      <c r="M47" s="652"/>
      <c r="N47" s="652"/>
      <c r="O47" s="652"/>
      <c r="P47" s="652"/>
      <c r="Q47" s="652"/>
      <c r="R47" s="652"/>
      <c r="S47" s="652"/>
      <c r="T47" s="653"/>
      <c r="U47" s="591" t="s">
        <v>132</v>
      </c>
      <c r="V47" s="593"/>
      <c r="W47" s="600" t="s">
        <v>23</v>
      </c>
      <c r="X47" s="601"/>
      <c r="Y47" s="601"/>
      <c r="Z47" s="601"/>
      <c r="AA47" s="602"/>
      <c r="AB47" s="600" t="s">
        <v>23</v>
      </c>
      <c r="AC47" s="601"/>
      <c r="AD47" s="601"/>
      <c r="AE47" s="601"/>
      <c r="AF47" s="602"/>
      <c r="AG47" s="600" t="s">
        <v>23</v>
      </c>
      <c r="AH47" s="601"/>
      <c r="AI47" s="601"/>
      <c r="AJ47" s="601"/>
      <c r="AK47" s="602"/>
      <c r="AL47" s="600"/>
      <c r="AM47" s="601"/>
      <c r="AN47" s="601"/>
      <c r="AO47" s="601"/>
      <c r="AP47" s="602"/>
      <c r="AQ47" s="600"/>
      <c r="AR47" s="601"/>
      <c r="AS47" s="601"/>
      <c r="AT47" s="601"/>
      <c r="AU47" s="602"/>
      <c r="AV47" s="600"/>
      <c r="AW47" s="601"/>
      <c r="AX47" s="601"/>
      <c r="AY47" s="601"/>
      <c r="AZ47" s="634"/>
      <c r="BS47" s="1348"/>
      <c r="BT47" s="1349"/>
      <c r="BU47" s="1349"/>
      <c r="BV47" s="1349"/>
      <c r="BW47" s="1349"/>
      <c r="BX47" s="1349"/>
      <c r="BY47" s="1349"/>
      <c r="BZ47" s="1349"/>
      <c r="CA47" s="1348"/>
      <c r="CB47" s="1348"/>
      <c r="CC47" s="1348"/>
      <c r="CD47" s="1348"/>
      <c r="CE47" s="1348"/>
      <c r="CF47" s="1348"/>
      <c r="CG47" s="1348"/>
      <c r="CH47" s="1348"/>
      <c r="CI47" s="256"/>
      <c r="CJ47" s="256"/>
      <c r="CK47" s="256"/>
      <c r="CL47" s="256"/>
      <c r="CM47" s="256"/>
      <c r="CN47" s="256"/>
      <c r="CO47" s="256"/>
      <c r="CP47" s="256"/>
      <c r="CV47" s="253"/>
    </row>
    <row r="48" spans="1:100" ht="18" customHeight="1" thickBot="1" x14ac:dyDescent="0.3">
      <c r="B48" s="657" t="s">
        <v>55</v>
      </c>
      <c r="C48" s="657"/>
      <c r="D48" s="657"/>
      <c r="E48" s="657"/>
      <c r="F48" s="657"/>
      <c r="G48" s="657"/>
      <c r="H48" s="657"/>
      <c r="I48" s="657"/>
      <c r="J48" s="657"/>
      <c r="K48" s="657"/>
      <c r="L48" s="657"/>
      <c r="M48" s="657"/>
      <c r="N48" s="657"/>
      <c r="O48" s="657"/>
      <c r="P48" s="657"/>
      <c r="Q48" s="657"/>
      <c r="R48" s="657"/>
      <c r="S48" s="657"/>
      <c r="T48" s="657"/>
      <c r="U48" s="658" t="s">
        <v>122</v>
      </c>
      <c r="V48" s="659"/>
      <c r="W48" s="660" t="s">
        <v>23</v>
      </c>
      <c r="X48" s="661"/>
      <c r="Y48" s="661"/>
      <c r="Z48" s="661"/>
      <c r="AA48" s="662"/>
      <c r="AB48" s="660" t="s">
        <v>23</v>
      </c>
      <c r="AC48" s="661"/>
      <c r="AD48" s="661"/>
      <c r="AE48" s="661"/>
      <c r="AF48" s="662"/>
      <c r="AG48" s="660" t="s">
        <v>23</v>
      </c>
      <c r="AH48" s="661"/>
      <c r="AI48" s="661"/>
      <c r="AJ48" s="661"/>
      <c r="AK48" s="662"/>
      <c r="AL48" s="663">
        <f>AL43+AL28-AL45</f>
        <v>8776369.4038199987</v>
      </c>
      <c r="AM48" s="664"/>
      <c r="AN48" s="664"/>
      <c r="AO48" s="664"/>
      <c r="AP48" s="665"/>
      <c r="AQ48" s="663">
        <f>AQ43+AQ28-AQ45</f>
        <v>8377292.0040000007</v>
      </c>
      <c r="AR48" s="664"/>
      <c r="AS48" s="664"/>
      <c r="AT48" s="664"/>
      <c r="AU48" s="665"/>
      <c r="AV48" s="663">
        <f>AV43+AV28-AV45</f>
        <v>8377292.0040000007</v>
      </c>
      <c r="AW48" s="664"/>
      <c r="AX48" s="664"/>
      <c r="AY48" s="664"/>
      <c r="AZ48" s="665"/>
      <c r="BS48" s="253"/>
      <c r="BT48" s="256"/>
      <c r="BU48" s="256"/>
      <c r="BV48" s="256"/>
      <c r="BW48" s="256"/>
      <c r="BX48" s="256"/>
      <c r="BY48" s="256"/>
      <c r="BZ48" s="256"/>
      <c r="CA48" s="256"/>
      <c r="CB48" s="256"/>
      <c r="CC48" s="256"/>
      <c r="CD48" s="256"/>
      <c r="CE48" s="256"/>
      <c r="CF48" s="256"/>
      <c r="CG48" s="253"/>
      <c r="CH48" s="256"/>
      <c r="CI48" s="1348"/>
      <c r="CJ48" s="1348"/>
      <c r="CK48" s="1348"/>
      <c r="CL48" s="1348"/>
      <c r="CM48" s="1348"/>
      <c r="CN48" s="1348"/>
      <c r="CO48" s="1348"/>
      <c r="CP48" s="1348"/>
    </row>
    <row r="49" spans="1:94" s="32" customFormat="1" ht="13.5" customHeight="1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4"/>
      <c r="T49" s="44"/>
      <c r="U49" s="45"/>
      <c r="V49" s="45"/>
      <c r="W49" s="45"/>
      <c r="X49" s="45"/>
      <c r="Y49" s="45"/>
      <c r="Z49" s="45"/>
      <c r="AA49" s="45"/>
      <c r="AB49" s="45"/>
      <c r="AC49" s="46"/>
      <c r="AD49" s="46"/>
      <c r="AE49" s="46"/>
      <c r="AF49" s="46"/>
      <c r="AG49" s="46"/>
      <c r="AH49" s="46"/>
      <c r="AI49" s="46"/>
      <c r="AJ49" s="46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S49" s="1350"/>
      <c r="BT49" s="1350"/>
      <c r="BU49" s="1350"/>
      <c r="BV49" s="1350"/>
      <c r="BW49" s="1350"/>
      <c r="BX49" s="1350"/>
      <c r="BY49" s="1350"/>
      <c r="BZ49" s="1350"/>
      <c r="CA49" s="1350"/>
      <c r="CB49" s="1350"/>
      <c r="CC49" s="1350"/>
      <c r="CD49" s="1350"/>
      <c r="CE49" s="1350"/>
      <c r="CF49" s="1350"/>
      <c r="CG49" s="1350"/>
      <c r="CH49" s="1350"/>
      <c r="CI49" s="1350"/>
      <c r="CJ49" s="1350"/>
      <c r="CK49" s="1350"/>
      <c r="CL49" s="1350"/>
      <c r="CM49" s="1350"/>
      <c r="CN49" s="1350"/>
      <c r="CO49" s="1350"/>
      <c r="CP49" s="1350"/>
    </row>
    <row r="50" spans="1:94" s="32" customFormat="1" ht="26.25" hidden="1" customHeight="1" x14ac:dyDescent="0.25">
      <c r="A50" s="37"/>
      <c r="B50" s="666" t="s">
        <v>224</v>
      </c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7"/>
      <c r="O50" s="667"/>
      <c r="P50" s="667"/>
      <c r="Q50" s="667"/>
      <c r="R50" s="667"/>
      <c r="S50" s="667"/>
      <c r="T50" s="667"/>
      <c r="U50" s="667"/>
      <c r="V50" s="667"/>
      <c r="W50" s="667"/>
      <c r="X50" s="667"/>
      <c r="Y50" s="667"/>
      <c r="Z50" s="667"/>
      <c r="AA50" s="667"/>
      <c r="AB50" s="667"/>
      <c r="AC50" s="667"/>
      <c r="AD50" s="667"/>
      <c r="AE50" s="667"/>
      <c r="AF50" s="667"/>
      <c r="AG50" s="667"/>
      <c r="AH50" s="667"/>
      <c r="AI50" s="667"/>
      <c r="AJ50" s="667"/>
      <c r="AK50" s="667"/>
      <c r="AL50" s="667"/>
      <c r="AM50" s="667"/>
      <c r="AN50" s="667"/>
      <c r="AO50" s="667"/>
      <c r="AP50" s="667"/>
      <c r="AQ50" s="667"/>
      <c r="AR50" s="667"/>
      <c r="AS50" s="667"/>
      <c r="AT50" s="667"/>
      <c r="AU50" s="667"/>
      <c r="AV50" s="667"/>
      <c r="AW50" s="667"/>
      <c r="AX50" s="667"/>
      <c r="AY50" s="667"/>
      <c r="AZ50" s="667"/>
      <c r="BA50" s="47"/>
    </row>
    <row r="51" spans="1:94" s="32" customFormat="1" ht="40.5" hidden="1" customHeight="1" x14ac:dyDescent="0.25">
      <c r="A51" s="37"/>
      <c r="B51" s="656" t="s">
        <v>225</v>
      </c>
      <c r="C51" s="656"/>
      <c r="D51" s="656"/>
      <c r="E51" s="656"/>
      <c r="F51" s="656"/>
      <c r="G51" s="656"/>
      <c r="H51" s="656"/>
      <c r="I51" s="656"/>
      <c r="J51" s="656"/>
      <c r="K51" s="656"/>
      <c r="L51" s="656"/>
      <c r="M51" s="656"/>
      <c r="N51" s="656"/>
      <c r="O51" s="656"/>
      <c r="P51" s="656"/>
      <c r="Q51" s="656"/>
      <c r="R51" s="656"/>
      <c r="S51" s="656"/>
      <c r="T51" s="656"/>
      <c r="U51" s="656"/>
      <c r="V51" s="656"/>
      <c r="W51" s="656"/>
      <c r="X51" s="656"/>
      <c r="Y51" s="656"/>
      <c r="Z51" s="656"/>
      <c r="AA51" s="656"/>
      <c r="AB51" s="656"/>
      <c r="AC51" s="656"/>
      <c r="AD51" s="656"/>
      <c r="AE51" s="656"/>
      <c r="AF51" s="656"/>
      <c r="AG51" s="656"/>
      <c r="AH51" s="656"/>
      <c r="AI51" s="656"/>
      <c r="AJ51" s="656"/>
      <c r="AK51" s="656"/>
      <c r="AL51" s="656"/>
      <c r="AM51" s="656"/>
      <c r="AN51" s="656"/>
      <c r="AO51" s="656"/>
      <c r="AP51" s="656"/>
      <c r="AQ51" s="656"/>
      <c r="AR51" s="656"/>
      <c r="AS51" s="656"/>
      <c r="AT51" s="656"/>
      <c r="AU51" s="656"/>
      <c r="AV51" s="656"/>
      <c r="AW51" s="656"/>
      <c r="AX51" s="656"/>
      <c r="AY51" s="656"/>
      <c r="AZ51" s="656"/>
      <c r="BA51" s="47"/>
    </row>
    <row r="52" spans="1:94" x14ac:dyDescent="0.25">
      <c r="CG52" s="253"/>
    </row>
  </sheetData>
  <mergeCells count="242">
    <mergeCell ref="BS47:BZ47"/>
    <mergeCell ref="CA47:CH47"/>
    <mergeCell ref="CH46:CO46"/>
    <mergeCell ref="AC9:AJ10"/>
    <mergeCell ref="B8:Y10"/>
    <mergeCell ref="Z8:AB10"/>
    <mergeCell ref="AC8:AZ8"/>
    <mergeCell ref="AK9:AR10"/>
    <mergeCell ref="AS9:AZ10"/>
    <mergeCell ref="AQ26:AU26"/>
    <mergeCell ref="AV26:AZ26"/>
    <mergeCell ref="B20:AZ20"/>
    <mergeCell ref="B26:C26"/>
    <mergeCell ref="D26:T26"/>
    <mergeCell ref="U26:V26"/>
    <mergeCell ref="W26:AA26"/>
    <mergeCell ref="AB26:AF26"/>
    <mergeCell ref="AG26:AK26"/>
    <mergeCell ref="AL26:AP26"/>
    <mergeCell ref="AC16:AJ16"/>
    <mergeCell ref="AK16:AR16"/>
    <mergeCell ref="AS16:AZ16"/>
    <mergeCell ref="Z17:AB17"/>
    <mergeCell ref="AC17:AJ17"/>
    <mergeCell ref="AS13:AZ13"/>
    <mergeCell ref="B1:AZ1"/>
    <mergeCell ref="B11:Y11"/>
    <mergeCell ref="Z11:AB11"/>
    <mergeCell ref="AC11:AJ11"/>
    <mergeCell ref="U22:V25"/>
    <mergeCell ref="W22:AK23"/>
    <mergeCell ref="AL22:AZ23"/>
    <mergeCell ref="W24:AA25"/>
    <mergeCell ref="AB24:AF25"/>
    <mergeCell ref="AG24:AK25"/>
    <mergeCell ref="AL24:AP25"/>
    <mergeCell ref="AQ24:AU25"/>
    <mergeCell ref="AV24:AZ25"/>
    <mergeCell ref="B14:Y14"/>
    <mergeCell ref="B22:C25"/>
    <mergeCell ref="D22:T25"/>
    <mergeCell ref="Z14:AB14"/>
    <mergeCell ref="AC14:AJ14"/>
    <mergeCell ref="AK14:AR14"/>
    <mergeCell ref="AS14:AZ14"/>
    <mergeCell ref="B17:Y17"/>
    <mergeCell ref="B18:AZ18"/>
    <mergeCell ref="B16:Y16"/>
    <mergeCell ref="Z16:AB16"/>
    <mergeCell ref="AQ28:AU28"/>
    <mergeCell ref="AV28:AZ28"/>
    <mergeCell ref="B27:C27"/>
    <mergeCell ref="D27:T27"/>
    <mergeCell ref="U27:V27"/>
    <mergeCell ref="W27:AA27"/>
    <mergeCell ref="AB27:AF27"/>
    <mergeCell ref="AG27:AK27"/>
    <mergeCell ref="AL27:AP27"/>
    <mergeCell ref="AQ27:AU27"/>
    <mergeCell ref="AV27:AZ27"/>
    <mergeCell ref="B28:C28"/>
    <mergeCell ref="D28:T28"/>
    <mergeCell ref="U28:V28"/>
    <mergeCell ref="W28:AA28"/>
    <mergeCell ref="AB28:AF28"/>
    <mergeCell ref="AG28:AK28"/>
    <mergeCell ref="AL28:AP28"/>
    <mergeCell ref="AK17:AR17"/>
    <mergeCell ref="AS17:AZ17"/>
    <mergeCell ref="AV31:AZ31"/>
    <mergeCell ref="AL29:AP29"/>
    <mergeCell ref="AQ29:AU29"/>
    <mergeCell ref="AV29:AZ29"/>
    <mergeCell ref="B30:C30"/>
    <mergeCell ref="D30:T30"/>
    <mergeCell ref="U30:V30"/>
    <mergeCell ref="W30:AA30"/>
    <mergeCell ref="AB30:AF30"/>
    <mergeCell ref="AG30:AK30"/>
    <mergeCell ref="AL30:AP30"/>
    <mergeCell ref="B29:C29"/>
    <mergeCell ref="D29:T29"/>
    <mergeCell ref="U29:V29"/>
    <mergeCell ref="W29:AA29"/>
    <mergeCell ref="AB29:AF29"/>
    <mergeCell ref="AG29:AK29"/>
    <mergeCell ref="AQ30:AU30"/>
    <mergeCell ref="AV30:AZ30"/>
    <mergeCell ref="B31:C31"/>
    <mergeCell ref="D31:T31"/>
    <mergeCell ref="U31:V31"/>
    <mergeCell ref="W31:AA31"/>
    <mergeCell ref="AB31:AF31"/>
    <mergeCell ref="AG31:AK31"/>
    <mergeCell ref="AL31:AP31"/>
    <mergeCell ref="AQ31:AU31"/>
    <mergeCell ref="AG32:AK32"/>
    <mergeCell ref="AL32:AP32"/>
    <mergeCell ref="AQ32:AU32"/>
    <mergeCell ref="B41:C41"/>
    <mergeCell ref="D41:T41"/>
    <mergeCell ref="U41:V41"/>
    <mergeCell ref="W41:AA41"/>
    <mergeCell ref="AB41:AF41"/>
    <mergeCell ref="AG41:AK41"/>
    <mergeCell ref="AL41:AP41"/>
    <mergeCell ref="AQ41:AU41"/>
    <mergeCell ref="AV41:AZ41"/>
    <mergeCell ref="AL44:AP44"/>
    <mergeCell ref="AQ44:AU44"/>
    <mergeCell ref="AV44:AZ44"/>
    <mergeCell ref="AL42:AP42"/>
    <mergeCell ref="AQ42:AU42"/>
    <mergeCell ref="AV42:AZ42"/>
    <mergeCell ref="B43:C43"/>
    <mergeCell ref="D43:T43"/>
    <mergeCell ref="U43:V43"/>
    <mergeCell ref="W43:AA43"/>
    <mergeCell ref="AB43:AF43"/>
    <mergeCell ref="AG43:AK43"/>
    <mergeCell ref="AL43:AP43"/>
    <mergeCell ref="B42:C42"/>
    <mergeCell ref="D42:T42"/>
    <mergeCell ref="U42:V42"/>
    <mergeCell ref="W42:AA42"/>
    <mergeCell ref="AB42:AF42"/>
    <mergeCell ref="AG42:AK42"/>
    <mergeCell ref="AQ43:AU43"/>
    <mergeCell ref="AV43:AZ43"/>
    <mergeCell ref="W46:AA46"/>
    <mergeCell ref="AB46:AF46"/>
    <mergeCell ref="AG46:AK46"/>
    <mergeCell ref="B44:C44"/>
    <mergeCell ref="D44:T44"/>
    <mergeCell ref="U44:V44"/>
    <mergeCell ref="W44:AA44"/>
    <mergeCell ref="AB44:AF44"/>
    <mergeCell ref="AG44:AK44"/>
    <mergeCell ref="B51:AZ51"/>
    <mergeCell ref="B48:T48"/>
    <mergeCell ref="U48:V48"/>
    <mergeCell ref="W48:AA48"/>
    <mergeCell ref="AB48:AF48"/>
    <mergeCell ref="AG48:AK48"/>
    <mergeCell ref="AL48:AP48"/>
    <mergeCell ref="AQ48:AU48"/>
    <mergeCell ref="AV48:AZ48"/>
    <mergeCell ref="B50:AZ50"/>
    <mergeCell ref="AV47:AZ47"/>
    <mergeCell ref="B45:C45"/>
    <mergeCell ref="D45:T45"/>
    <mergeCell ref="U45:V45"/>
    <mergeCell ref="W45:AA45"/>
    <mergeCell ref="AB45:AF45"/>
    <mergeCell ref="AG45:AK45"/>
    <mergeCell ref="AL45:AP45"/>
    <mergeCell ref="AQ45:AU45"/>
    <mergeCell ref="AV45:AZ45"/>
    <mergeCell ref="B47:C47"/>
    <mergeCell ref="D47:T47"/>
    <mergeCell ref="U47:V47"/>
    <mergeCell ref="W47:AA47"/>
    <mergeCell ref="AB47:AF47"/>
    <mergeCell ref="AG47:AK47"/>
    <mergeCell ref="AL46:AP46"/>
    <mergeCell ref="AQ46:AU46"/>
    <mergeCell ref="AV46:AZ46"/>
    <mergeCell ref="AQ47:AU47"/>
    <mergeCell ref="AL47:AP47"/>
    <mergeCell ref="B46:C46"/>
    <mergeCell ref="D46:T46"/>
    <mergeCell ref="U46:V46"/>
    <mergeCell ref="B37:C40"/>
    <mergeCell ref="D37:T40"/>
    <mergeCell ref="U37:V40"/>
    <mergeCell ref="W37:AK38"/>
    <mergeCell ref="AL37:AZ38"/>
    <mergeCell ref="W39:AA40"/>
    <mergeCell ref="AB39:AF40"/>
    <mergeCell ref="AG39:AK40"/>
    <mergeCell ref="AL39:AP40"/>
    <mergeCell ref="AQ39:AU40"/>
    <mergeCell ref="AV39:AZ40"/>
    <mergeCell ref="AV32:AZ32"/>
    <mergeCell ref="AV33:AZ33"/>
    <mergeCell ref="B34:C34"/>
    <mergeCell ref="D34:T34"/>
    <mergeCell ref="U34:V34"/>
    <mergeCell ref="W34:AA34"/>
    <mergeCell ref="AB34:AF34"/>
    <mergeCell ref="AG34:AK34"/>
    <mergeCell ref="AL34:AP34"/>
    <mergeCell ref="B33:C33"/>
    <mergeCell ref="D33:T33"/>
    <mergeCell ref="AC12:AJ12"/>
    <mergeCell ref="AK12:AR12"/>
    <mergeCell ref="AS12:AZ12"/>
    <mergeCell ref="B13:Y13"/>
    <mergeCell ref="A36:AZ36"/>
    <mergeCell ref="B35:C35"/>
    <mergeCell ref="D35:T35"/>
    <mergeCell ref="U35:V35"/>
    <mergeCell ref="W35:AA35"/>
    <mergeCell ref="AB35:AF35"/>
    <mergeCell ref="AG35:AK35"/>
    <mergeCell ref="AL35:AP35"/>
    <mergeCell ref="AQ35:AU35"/>
    <mergeCell ref="AV35:AZ35"/>
    <mergeCell ref="AG33:AK33"/>
    <mergeCell ref="AQ34:AU34"/>
    <mergeCell ref="AV34:AZ34"/>
    <mergeCell ref="AL33:AP33"/>
    <mergeCell ref="AQ33:AU33"/>
    <mergeCell ref="B32:C32"/>
    <mergeCell ref="D32:T32"/>
    <mergeCell ref="U32:V32"/>
    <mergeCell ref="W32:AA32"/>
    <mergeCell ref="AB32:AF32"/>
    <mergeCell ref="CI48:CP48"/>
    <mergeCell ref="Z13:AB13"/>
    <mergeCell ref="AC13:AJ13"/>
    <mergeCell ref="AK13:AR13"/>
    <mergeCell ref="U33:V33"/>
    <mergeCell ref="W33:AA33"/>
    <mergeCell ref="AB33:AF33"/>
    <mergeCell ref="A19:AZ19"/>
    <mergeCell ref="A2:K2"/>
    <mergeCell ref="L2:AZ2"/>
    <mergeCell ref="A3:K3"/>
    <mergeCell ref="L3:AZ3"/>
    <mergeCell ref="A4:K4"/>
    <mergeCell ref="L4:AZ4"/>
    <mergeCell ref="A5:K5"/>
    <mergeCell ref="B15:Y15"/>
    <mergeCell ref="Z15:AB15"/>
    <mergeCell ref="AC15:AJ15"/>
    <mergeCell ref="AK15:AR15"/>
    <mergeCell ref="AS15:AZ15"/>
    <mergeCell ref="AK11:AR11"/>
    <mergeCell ref="AS11:AZ11"/>
    <mergeCell ref="B12:Y12"/>
    <mergeCell ref="Z12:AB12"/>
  </mergeCells>
  <pageMargins left="0.59055118110236227" right="0.19685039370078741" top="0.19685039370078741" bottom="0" header="0.31496062992125984" footer="0"/>
  <pageSetup paperSize="9" scale="94" fitToHeight="0" orientation="landscape" r:id="rId1"/>
  <rowBreaks count="3" manualBreakCount="3">
    <brk id="19" max="51" man="1"/>
    <brk id="35" max="51" man="1"/>
    <brk id="41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M150"/>
  <sheetViews>
    <sheetView showGridLines="0" topLeftCell="A111" zoomScale="96" zoomScaleNormal="96" zoomScaleSheetLayoutView="98" workbookViewId="0">
      <selection activeCell="AO157" sqref="AO157"/>
    </sheetView>
  </sheetViews>
  <sheetFormatPr defaultColWidth="0.85546875" defaultRowHeight="15" x14ac:dyDescent="0.25"/>
  <cols>
    <col min="1" max="22" width="3.85546875" style="51" customWidth="1"/>
    <col min="23" max="23" width="7.85546875" style="51" customWidth="1"/>
    <col min="24" max="52" width="3.85546875" style="51" customWidth="1"/>
    <col min="53" max="53" width="8.140625" style="28" bestFit="1" customWidth="1"/>
    <col min="54" max="16384" width="0.85546875" style="28"/>
  </cols>
  <sheetData>
    <row r="1" spans="1:53" ht="40.5" customHeight="1" x14ac:dyDescent="0.25">
      <c r="A1" s="895" t="s">
        <v>491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5"/>
      <c r="Z1" s="895"/>
      <c r="AA1" s="895"/>
      <c r="AB1" s="895"/>
      <c r="AC1" s="895"/>
      <c r="AD1" s="895"/>
      <c r="AE1" s="895"/>
      <c r="AF1" s="895"/>
      <c r="AG1" s="895"/>
      <c r="AH1" s="895"/>
      <c r="AI1" s="895"/>
      <c r="AJ1" s="895"/>
      <c r="AK1" s="895"/>
      <c r="AL1" s="895"/>
      <c r="AM1" s="895"/>
      <c r="AN1" s="895"/>
      <c r="AO1" s="895"/>
      <c r="AP1" s="895"/>
      <c r="AQ1" s="895"/>
      <c r="AR1" s="895"/>
      <c r="AS1" s="895"/>
      <c r="AT1" s="895"/>
      <c r="AU1" s="895"/>
      <c r="AV1" s="895"/>
      <c r="AW1" s="895"/>
      <c r="AX1" s="895"/>
      <c r="AY1" s="895"/>
      <c r="AZ1" s="895"/>
      <c r="BA1" s="2"/>
    </row>
    <row r="2" spans="1:53" s="3" customFormat="1" ht="1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3" ht="15" customHeight="1" x14ac:dyDescent="0.25">
      <c r="A3" s="896" t="s">
        <v>167</v>
      </c>
      <c r="B3" s="896"/>
      <c r="C3" s="896"/>
      <c r="D3" s="896"/>
      <c r="E3" s="896"/>
      <c r="F3" s="896"/>
      <c r="G3" s="896"/>
      <c r="H3" s="896"/>
      <c r="I3" s="896"/>
      <c r="J3" s="896"/>
      <c r="K3" s="896"/>
      <c r="L3" s="897" t="s">
        <v>434</v>
      </c>
      <c r="M3" s="897"/>
      <c r="N3" s="897"/>
      <c r="O3" s="897"/>
      <c r="P3" s="897"/>
      <c r="Q3" s="897"/>
      <c r="R3" s="897"/>
      <c r="S3" s="897"/>
      <c r="T3" s="897"/>
      <c r="U3" s="897"/>
      <c r="V3" s="897"/>
      <c r="W3" s="897"/>
      <c r="X3" s="897"/>
      <c r="Y3" s="897"/>
      <c r="Z3" s="897"/>
      <c r="AA3" s="897"/>
      <c r="AB3" s="897"/>
      <c r="AC3" s="897"/>
      <c r="AD3" s="897"/>
      <c r="AE3" s="897"/>
      <c r="AF3" s="897"/>
      <c r="AG3" s="897"/>
      <c r="AH3" s="897"/>
      <c r="AI3" s="897"/>
      <c r="AJ3" s="897"/>
      <c r="AK3" s="897"/>
      <c r="AL3" s="897"/>
      <c r="AM3" s="897"/>
      <c r="AN3" s="897"/>
      <c r="AO3" s="897"/>
      <c r="AP3" s="897"/>
      <c r="AQ3" s="897"/>
      <c r="AR3" s="897"/>
      <c r="AS3" s="897"/>
      <c r="AT3" s="897"/>
      <c r="AU3" s="897"/>
      <c r="AV3" s="897"/>
      <c r="AW3" s="897"/>
      <c r="AX3" s="897"/>
      <c r="AY3" s="897"/>
      <c r="AZ3" s="897"/>
      <c r="BA3" s="1"/>
    </row>
    <row r="4" spans="1:53" ht="15" customHeight="1" x14ac:dyDescent="0.2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898" t="s">
        <v>455</v>
      </c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4"/>
    </row>
    <row r="5" spans="1:53" ht="1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899" t="s">
        <v>1</v>
      </c>
      <c r="M5" s="899"/>
      <c r="N5" s="899"/>
      <c r="O5" s="899"/>
      <c r="P5" s="899"/>
      <c r="Q5" s="899"/>
      <c r="R5" s="899"/>
      <c r="S5" s="899"/>
      <c r="T5" s="899"/>
      <c r="U5" s="899"/>
      <c r="V5" s="899"/>
      <c r="W5" s="899"/>
      <c r="X5" s="899"/>
      <c r="Y5" s="899"/>
      <c r="Z5" s="899"/>
      <c r="AA5" s="899"/>
      <c r="AB5" s="899"/>
      <c r="AC5" s="899"/>
      <c r="AD5" s="899"/>
      <c r="AE5" s="899"/>
      <c r="AF5" s="899"/>
      <c r="AG5" s="899"/>
      <c r="AH5" s="899"/>
      <c r="AI5" s="899"/>
      <c r="AJ5" s="899"/>
      <c r="AK5" s="899"/>
      <c r="AL5" s="899"/>
      <c r="AM5" s="899"/>
      <c r="AN5" s="899"/>
      <c r="AO5" s="899"/>
      <c r="AP5" s="899"/>
      <c r="AQ5" s="899"/>
      <c r="AR5" s="899"/>
      <c r="AS5" s="899"/>
      <c r="AT5" s="899"/>
      <c r="AU5" s="899"/>
      <c r="AV5" s="899"/>
      <c r="AW5" s="899"/>
      <c r="AX5" s="899"/>
      <c r="AY5" s="899"/>
      <c r="AZ5" s="899"/>
      <c r="BA5" s="5"/>
    </row>
    <row r="6" spans="1:53" s="3" customFormat="1" ht="15" customHeight="1" x14ac:dyDescent="0.25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 t="s">
        <v>146</v>
      </c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6"/>
    </row>
    <row r="7" spans="1:53" ht="15" customHeight="1" x14ac:dyDescent="0.25"/>
    <row r="8" spans="1:53" s="7" customFormat="1" x14ac:dyDescent="0.25">
      <c r="A8" s="54"/>
      <c r="B8" s="900" t="s">
        <v>56</v>
      </c>
      <c r="C8" s="900"/>
      <c r="D8" s="900"/>
      <c r="E8" s="900"/>
      <c r="F8" s="900"/>
      <c r="G8" s="900"/>
      <c r="H8" s="900"/>
      <c r="I8" s="900"/>
      <c r="J8" s="900"/>
      <c r="K8" s="900"/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0"/>
      <c r="AE8" s="900"/>
      <c r="AF8" s="900"/>
      <c r="AG8" s="900"/>
      <c r="AH8" s="900"/>
      <c r="AI8" s="900"/>
      <c r="AJ8" s="900"/>
      <c r="AK8" s="900"/>
      <c r="AL8" s="900"/>
      <c r="AM8" s="900"/>
      <c r="AN8" s="900"/>
      <c r="AO8" s="900"/>
      <c r="AP8" s="900"/>
      <c r="AQ8" s="900"/>
      <c r="AR8" s="900"/>
      <c r="AS8" s="900"/>
      <c r="AT8" s="53"/>
      <c r="AU8" s="53"/>
      <c r="AV8" s="53"/>
      <c r="AW8" s="53"/>
      <c r="AX8" s="53"/>
      <c r="AY8" s="53"/>
      <c r="AZ8" s="53"/>
    </row>
    <row r="9" spans="1:53" s="7" customFormat="1" ht="8.1" customHeight="1" thickBot="1" x14ac:dyDescent="0.3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</row>
    <row r="10" spans="1:53" s="7" customFormat="1" ht="24.95" customHeight="1" x14ac:dyDescent="0.25">
      <c r="A10" s="54"/>
      <c r="B10" s="724" t="s">
        <v>3</v>
      </c>
      <c r="C10" s="725"/>
      <c r="D10" s="725"/>
      <c r="E10" s="725"/>
      <c r="F10" s="725"/>
      <c r="G10" s="725"/>
      <c r="H10" s="725"/>
      <c r="I10" s="725"/>
      <c r="J10" s="725"/>
      <c r="K10" s="725"/>
      <c r="L10" s="725"/>
      <c r="M10" s="725"/>
      <c r="N10" s="725"/>
      <c r="O10" s="725"/>
      <c r="P10" s="725"/>
      <c r="Q10" s="725"/>
      <c r="R10" s="725"/>
      <c r="S10" s="725"/>
      <c r="T10" s="725"/>
      <c r="U10" s="725"/>
      <c r="V10" s="725"/>
      <c r="W10" s="725"/>
      <c r="X10" s="725"/>
      <c r="Y10" s="726"/>
      <c r="Z10" s="729" t="s">
        <v>52</v>
      </c>
      <c r="AA10" s="725"/>
      <c r="AB10" s="726"/>
      <c r="AC10" s="730" t="s">
        <v>5</v>
      </c>
      <c r="AD10" s="731"/>
      <c r="AE10" s="731"/>
      <c r="AF10" s="731"/>
      <c r="AG10" s="731"/>
      <c r="AH10" s="731"/>
      <c r="AI10" s="731"/>
      <c r="AJ10" s="731"/>
      <c r="AK10" s="731"/>
      <c r="AL10" s="731"/>
      <c r="AM10" s="731"/>
      <c r="AN10" s="731"/>
      <c r="AO10" s="731"/>
      <c r="AP10" s="731"/>
      <c r="AQ10" s="731"/>
      <c r="AR10" s="731"/>
      <c r="AS10" s="731"/>
      <c r="AT10" s="731"/>
      <c r="AU10" s="731"/>
      <c r="AV10" s="731"/>
      <c r="AW10" s="731"/>
      <c r="AX10" s="731"/>
      <c r="AY10" s="731"/>
      <c r="AZ10" s="732"/>
    </row>
    <row r="11" spans="1:53" s="7" customFormat="1" ht="24.95" customHeight="1" x14ac:dyDescent="0.25">
      <c r="A11" s="54"/>
      <c r="B11" s="727"/>
      <c r="C11" s="694"/>
      <c r="D11" s="694"/>
      <c r="E11" s="694"/>
      <c r="F11" s="694"/>
      <c r="G11" s="694"/>
      <c r="H11" s="694"/>
      <c r="I11" s="694"/>
      <c r="J11" s="694"/>
      <c r="K11" s="694"/>
      <c r="L11" s="694"/>
      <c r="M11" s="694"/>
      <c r="N11" s="694"/>
      <c r="O11" s="694"/>
      <c r="P11" s="694"/>
      <c r="Q11" s="694"/>
      <c r="R11" s="694"/>
      <c r="S11" s="694"/>
      <c r="T11" s="694"/>
      <c r="U11" s="694"/>
      <c r="V11" s="694"/>
      <c r="W11" s="694"/>
      <c r="X11" s="694"/>
      <c r="Y11" s="695"/>
      <c r="Z11" s="696"/>
      <c r="AA11" s="694"/>
      <c r="AB11" s="695"/>
      <c r="AC11" s="688" t="s">
        <v>474</v>
      </c>
      <c r="AD11" s="689"/>
      <c r="AE11" s="689"/>
      <c r="AF11" s="689"/>
      <c r="AG11" s="689"/>
      <c r="AH11" s="689"/>
      <c r="AI11" s="689"/>
      <c r="AJ11" s="690"/>
      <c r="AK11" s="699" t="s">
        <v>480</v>
      </c>
      <c r="AL11" s="699"/>
      <c r="AM11" s="699"/>
      <c r="AN11" s="699"/>
      <c r="AO11" s="699"/>
      <c r="AP11" s="699"/>
      <c r="AQ11" s="699"/>
      <c r="AR11" s="699"/>
      <c r="AS11" s="689" t="s">
        <v>477</v>
      </c>
      <c r="AT11" s="689"/>
      <c r="AU11" s="689"/>
      <c r="AV11" s="689"/>
      <c r="AW11" s="689"/>
      <c r="AX11" s="689"/>
      <c r="AY11" s="689"/>
      <c r="AZ11" s="733"/>
    </row>
    <row r="12" spans="1:53" s="7" customFormat="1" ht="24.95" customHeight="1" x14ac:dyDescent="0.25">
      <c r="A12" s="54"/>
      <c r="B12" s="728"/>
      <c r="C12" s="692"/>
      <c r="D12" s="692"/>
      <c r="E12" s="692"/>
      <c r="F12" s="692"/>
      <c r="G12" s="692"/>
      <c r="H12" s="692"/>
      <c r="I12" s="692"/>
      <c r="J12" s="692"/>
      <c r="K12" s="692"/>
      <c r="L12" s="692"/>
      <c r="M12" s="692"/>
      <c r="N12" s="692"/>
      <c r="O12" s="692"/>
      <c r="P12" s="692"/>
      <c r="Q12" s="692"/>
      <c r="R12" s="692"/>
      <c r="S12" s="692"/>
      <c r="T12" s="692"/>
      <c r="U12" s="692"/>
      <c r="V12" s="692"/>
      <c r="W12" s="692"/>
      <c r="X12" s="692"/>
      <c r="Y12" s="693"/>
      <c r="Z12" s="691"/>
      <c r="AA12" s="692"/>
      <c r="AB12" s="693"/>
      <c r="AC12" s="691"/>
      <c r="AD12" s="692"/>
      <c r="AE12" s="692"/>
      <c r="AF12" s="692"/>
      <c r="AG12" s="692"/>
      <c r="AH12" s="692"/>
      <c r="AI12" s="692"/>
      <c r="AJ12" s="693"/>
      <c r="AK12" s="699"/>
      <c r="AL12" s="699"/>
      <c r="AM12" s="699"/>
      <c r="AN12" s="699"/>
      <c r="AO12" s="699"/>
      <c r="AP12" s="699"/>
      <c r="AQ12" s="699"/>
      <c r="AR12" s="699"/>
      <c r="AS12" s="692"/>
      <c r="AT12" s="692"/>
      <c r="AU12" s="692"/>
      <c r="AV12" s="692"/>
      <c r="AW12" s="692"/>
      <c r="AX12" s="692"/>
      <c r="AY12" s="692"/>
      <c r="AZ12" s="734"/>
    </row>
    <row r="13" spans="1:53" s="8" customFormat="1" ht="15" customHeight="1" thickBot="1" x14ac:dyDescent="0.35">
      <c r="A13" s="52"/>
      <c r="B13" s="735">
        <v>1</v>
      </c>
      <c r="C13" s="720"/>
      <c r="D13" s="720"/>
      <c r="E13" s="720"/>
      <c r="F13" s="720"/>
      <c r="G13" s="720"/>
      <c r="H13" s="720"/>
      <c r="I13" s="720"/>
      <c r="J13" s="720"/>
      <c r="K13" s="720"/>
      <c r="L13" s="720"/>
      <c r="M13" s="720"/>
      <c r="N13" s="720"/>
      <c r="O13" s="720"/>
      <c r="P13" s="720"/>
      <c r="Q13" s="720"/>
      <c r="R13" s="720"/>
      <c r="S13" s="720"/>
      <c r="T13" s="720"/>
      <c r="U13" s="720"/>
      <c r="V13" s="720"/>
      <c r="W13" s="720"/>
      <c r="X13" s="720"/>
      <c r="Y13" s="721"/>
      <c r="Z13" s="719" t="s">
        <v>54</v>
      </c>
      <c r="AA13" s="720"/>
      <c r="AB13" s="721"/>
      <c r="AC13" s="719" t="s">
        <v>8</v>
      </c>
      <c r="AD13" s="720"/>
      <c r="AE13" s="720"/>
      <c r="AF13" s="720"/>
      <c r="AG13" s="720"/>
      <c r="AH13" s="720"/>
      <c r="AI13" s="720"/>
      <c r="AJ13" s="721"/>
      <c r="AK13" s="719" t="s">
        <v>9</v>
      </c>
      <c r="AL13" s="720"/>
      <c r="AM13" s="720"/>
      <c r="AN13" s="720"/>
      <c r="AO13" s="720"/>
      <c r="AP13" s="720"/>
      <c r="AQ13" s="720"/>
      <c r="AR13" s="721"/>
      <c r="AS13" s="719" t="s">
        <v>10</v>
      </c>
      <c r="AT13" s="720"/>
      <c r="AU13" s="720"/>
      <c r="AV13" s="720"/>
      <c r="AW13" s="720"/>
      <c r="AX13" s="720"/>
      <c r="AY13" s="720"/>
      <c r="AZ13" s="722"/>
      <c r="BA13" s="23"/>
    </row>
    <row r="14" spans="1:53" s="8" customFormat="1" ht="31.5" customHeight="1" x14ac:dyDescent="0.25">
      <c r="A14" s="52"/>
      <c r="B14" s="889" t="s">
        <v>207</v>
      </c>
      <c r="C14" s="890"/>
      <c r="D14" s="890"/>
      <c r="E14" s="890"/>
      <c r="F14" s="890"/>
      <c r="G14" s="890"/>
      <c r="H14" s="890"/>
      <c r="I14" s="890"/>
      <c r="J14" s="890"/>
      <c r="K14" s="890"/>
      <c r="L14" s="890"/>
      <c r="M14" s="890"/>
      <c r="N14" s="890"/>
      <c r="O14" s="890"/>
      <c r="P14" s="890"/>
      <c r="Q14" s="890"/>
      <c r="R14" s="890"/>
      <c r="S14" s="890"/>
      <c r="T14" s="890"/>
      <c r="U14" s="890"/>
      <c r="V14" s="890"/>
      <c r="W14" s="890"/>
      <c r="X14" s="890"/>
      <c r="Y14" s="891"/>
      <c r="Z14" s="902" t="s">
        <v>108</v>
      </c>
      <c r="AA14" s="903"/>
      <c r="AB14" s="903"/>
      <c r="AC14" s="904"/>
      <c r="AD14" s="904"/>
      <c r="AE14" s="904"/>
      <c r="AF14" s="904"/>
      <c r="AG14" s="904"/>
      <c r="AH14" s="904"/>
      <c r="AI14" s="904"/>
      <c r="AJ14" s="904"/>
      <c r="AK14" s="804"/>
      <c r="AL14" s="804"/>
      <c r="AM14" s="804"/>
      <c r="AN14" s="804"/>
      <c r="AO14" s="804"/>
      <c r="AP14" s="804"/>
      <c r="AQ14" s="804"/>
      <c r="AR14" s="804"/>
      <c r="AS14" s="804"/>
      <c r="AT14" s="804"/>
      <c r="AU14" s="804"/>
      <c r="AV14" s="804"/>
      <c r="AW14" s="804"/>
      <c r="AX14" s="804"/>
      <c r="AY14" s="804"/>
      <c r="AZ14" s="901"/>
      <c r="BA14" s="23"/>
    </row>
    <row r="15" spans="1:53" s="8" customFormat="1" ht="30" customHeight="1" x14ac:dyDescent="0.25">
      <c r="A15" s="52"/>
      <c r="B15" s="882" t="s">
        <v>208</v>
      </c>
      <c r="C15" s="883"/>
      <c r="D15" s="883"/>
      <c r="E15" s="883"/>
      <c r="F15" s="883"/>
      <c r="G15" s="883"/>
      <c r="H15" s="883"/>
      <c r="I15" s="883"/>
      <c r="J15" s="883"/>
      <c r="K15" s="883"/>
      <c r="L15" s="883"/>
      <c r="M15" s="883"/>
      <c r="N15" s="883"/>
      <c r="O15" s="883"/>
      <c r="P15" s="883"/>
      <c r="Q15" s="883"/>
      <c r="R15" s="883"/>
      <c r="S15" s="883"/>
      <c r="T15" s="883"/>
      <c r="U15" s="883"/>
      <c r="V15" s="883"/>
      <c r="W15" s="883"/>
      <c r="X15" s="883"/>
      <c r="Y15" s="884"/>
      <c r="Z15" s="830" t="s">
        <v>110</v>
      </c>
      <c r="AA15" s="831"/>
      <c r="AB15" s="831"/>
      <c r="AC15" s="885"/>
      <c r="AD15" s="886"/>
      <c r="AE15" s="886"/>
      <c r="AF15" s="886"/>
      <c r="AG15" s="886"/>
      <c r="AH15" s="886"/>
      <c r="AI15" s="886"/>
      <c r="AJ15" s="887"/>
      <c r="AK15" s="691"/>
      <c r="AL15" s="692"/>
      <c r="AM15" s="692"/>
      <c r="AN15" s="692"/>
      <c r="AO15" s="692"/>
      <c r="AP15" s="692"/>
      <c r="AQ15" s="692"/>
      <c r="AR15" s="693"/>
      <c r="AS15" s="691"/>
      <c r="AT15" s="692"/>
      <c r="AU15" s="692"/>
      <c r="AV15" s="692"/>
      <c r="AW15" s="692"/>
      <c r="AX15" s="692"/>
      <c r="AY15" s="692"/>
      <c r="AZ15" s="734"/>
      <c r="BA15" s="23"/>
    </row>
    <row r="16" spans="1:53" s="8" customFormat="1" ht="18" customHeight="1" x14ac:dyDescent="0.25">
      <c r="A16" s="52"/>
      <c r="B16" s="882" t="s">
        <v>244</v>
      </c>
      <c r="C16" s="883"/>
      <c r="D16" s="883"/>
      <c r="E16" s="883"/>
      <c r="F16" s="883"/>
      <c r="G16" s="883"/>
      <c r="H16" s="883"/>
      <c r="I16" s="883"/>
      <c r="J16" s="883"/>
      <c r="K16" s="883"/>
      <c r="L16" s="883"/>
      <c r="M16" s="883"/>
      <c r="N16" s="883"/>
      <c r="O16" s="883"/>
      <c r="P16" s="883"/>
      <c r="Q16" s="883"/>
      <c r="R16" s="883"/>
      <c r="S16" s="883"/>
      <c r="T16" s="883"/>
      <c r="U16" s="883"/>
      <c r="V16" s="883"/>
      <c r="W16" s="883"/>
      <c r="X16" s="883"/>
      <c r="Y16" s="884"/>
      <c r="Z16" s="830" t="s">
        <v>118</v>
      </c>
      <c r="AA16" s="831"/>
      <c r="AB16" s="832"/>
      <c r="AC16" s="893">
        <v>1101884</v>
      </c>
      <c r="AD16" s="893"/>
      <c r="AE16" s="893"/>
      <c r="AF16" s="893"/>
      <c r="AG16" s="893"/>
      <c r="AH16" s="893"/>
      <c r="AI16" s="893"/>
      <c r="AJ16" s="893"/>
      <c r="AK16" s="893">
        <v>1104700</v>
      </c>
      <c r="AL16" s="893"/>
      <c r="AM16" s="893"/>
      <c r="AN16" s="893"/>
      <c r="AO16" s="893"/>
      <c r="AP16" s="893"/>
      <c r="AQ16" s="893"/>
      <c r="AR16" s="893"/>
      <c r="AS16" s="893">
        <v>1104700</v>
      </c>
      <c r="AT16" s="893"/>
      <c r="AU16" s="893"/>
      <c r="AV16" s="893"/>
      <c r="AW16" s="893"/>
      <c r="AX16" s="893"/>
      <c r="AY16" s="893"/>
      <c r="AZ16" s="894"/>
    </row>
    <row r="17" spans="1:52" s="9" customFormat="1" ht="27.75" customHeight="1" x14ac:dyDescent="0.25">
      <c r="A17" s="54"/>
      <c r="B17" s="889" t="s">
        <v>209</v>
      </c>
      <c r="C17" s="890"/>
      <c r="D17" s="890"/>
      <c r="E17" s="890"/>
      <c r="F17" s="890"/>
      <c r="G17" s="890"/>
      <c r="H17" s="890"/>
      <c r="I17" s="890"/>
      <c r="J17" s="890"/>
      <c r="K17" s="890"/>
      <c r="L17" s="890"/>
      <c r="M17" s="890"/>
      <c r="N17" s="890"/>
      <c r="O17" s="890"/>
      <c r="P17" s="890"/>
      <c r="Q17" s="890"/>
      <c r="R17" s="890"/>
      <c r="S17" s="890"/>
      <c r="T17" s="890"/>
      <c r="U17" s="890"/>
      <c r="V17" s="890"/>
      <c r="W17" s="890"/>
      <c r="X17" s="890"/>
      <c r="Y17" s="891"/>
      <c r="Z17" s="830" t="s">
        <v>119</v>
      </c>
      <c r="AA17" s="831"/>
      <c r="AB17" s="831"/>
      <c r="AC17" s="885"/>
      <c r="AD17" s="886"/>
      <c r="AE17" s="886"/>
      <c r="AF17" s="886"/>
      <c r="AG17" s="886"/>
      <c r="AH17" s="886"/>
      <c r="AI17" s="886"/>
      <c r="AJ17" s="887"/>
      <c r="AK17" s="885"/>
      <c r="AL17" s="886"/>
      <c r="AM17" s="886"/>
      <c r="AN17" s="886"/>
      <c r="AO17" s="886"/>
      <c r="AP17" s="886"/>
      <c r="AQ17" s="886"/>
      <c r="AR17" s="887"/>
      <c r="AS17" s="885"/>
      <c r="AT17" s="886"/>
      <c r="AU17" s="886"/>
      <c r="AV17" s="886"/>
      <c r="AW17" s="886"/>
      <c r="AX17" s="886"/>
      <c r="AY17" s="886"/>
      <c r="AZ17" s="888"/>
    </row>
    <row r="18" spans="1:52" s="9" customFormat="1" ht="28.5" customHeight="1" x14ac:dyDescent="0.25">
      <c r="A18" s="54"/>
      <c r="B18" s="882" t="s">
        <v>210</v>
      </c>
      <c r="C18" s="883"/>
      <c r="D18" s="883"/>
      <c r="E18" s="883"/>
      <c r="F18" s="883"/>
      <c r="G18" s="883"/>
      <c r="H18" s="883"/>
      <c r="I18" s="883"/>
      <c r="J18" s="883"/>
      <c r="K18" s="883"/>
      <c r="L18" s="883"/>
      <c r="M18" s="883"/>
      <c r="N18" s="883"/>
      <c r="O18" s="883"/>
      <c r="P18" s="883"/>
      <c r="Q18" s="883"/>
      <c r="R18" s="883"/>
      <c r="S18" s="883"/>
      <c r="T18" s="883"/>
      <c r="U18" s="883"/>
      <c r="V18" s="883"/>
      <c r="W18" s="883"/>
      <c r="X18" s="883"/>
      <c r="Y18" s="884"/>
      <c r="Z18" s="830" t="s">
        <v>130</v>
      </c>
      <c r="AA18" s="831"/>
      <c r="AB18" s="831"/>
      <c r="AC18" s="885"/>
      <c r="AD18" s="886"/>
      <c r="AE18" s="886"/>
      <c r="AF18" s="886"/>
      <c r="AG18" s="886"/>
      <c r="AH18" s="886"/>
      <c r="AI18" s="886"/>
      <c r="AJ18" s="887"/>
      <c r="AK18" s="885"/>
      <c r="AL18" s="886"/>
      <c r="AM18" s="886"/>
      <c r="AN18" s="886"/>
      <c r="AO18" s="886"/>
      <c r="AP18" s="886"/>
      <c r="AQ18" s="886"/>
      <c r="AR18" s="887"/>
      <c r="AS18" s="885"/>
      <c r="AT18" s="886"/>
      <c r="AU18" s="886"/>
      <c r="AV18" s="886"/>
      <c r="AW18" s="886"/>
      <c r="AX18" s="886"/>
      <c r="AY18" s="886"/>
      <c r="AZ18" s="888"/>
    </row>
    <row r="19" spans="1:52" s="9" customFormat="1" ht="29.25" customHeight="1" thickBot="1" x14ac:dyDescent="0.3">
      <c r="A19" s="54"/>
      <c r="B19" s="736" t="s">
        <v>245</v>
      </c>
      <c r="C19" s="737"/>
      <c r="D19" s="737"/>
      <c r="E19" s="737"/>
      <c r="F19" s="737"/>
      <c r="G19" s="737"/>
      <c r="H19" s="737"/>
      <c r="I19" s="737"/>
      <c r="J19" s="737"/>
      <c r="K19" s="737"/>
      <c r="L19" s="737"/>
      <c r="M19" s="737"/>
      <c r="N19" s="737"/>
      <c r="O19" s="737"/>
      <c r="P19" s="737"/>
      <c r="Q19" s="737"/>
      <c r="R19" s="737"/>
      <c r="S19" s="737"/>
      <c r="T19" s="737"/>
      <c r="U19" s="737"/>
      <c r="V19" s="737"/>
      <c r="W19" s="737"/>
      <c r="X19" s="737"/>
      <c r="Y19" s="738"/>
      <c r="Z19" s="739" t="s">
        <v>142</v>
      </c>
      <c r="AA19" s="740"/>
      <c r="AB19" s="741"/>
      <c r="AC19" s="709">
        <f>AC16</f>
        <v>1101884</v>
      </c>
      <c r="AD19" s="710"/>
      <c r="AE19" s="710"/>
      <c r="AF19" s="710"/>
      <c r="AG19" s="710"/>
      <c r="AH19" s="710"/>
      <c r="AI19" s="710"/>
      <c r="AJ19" s="711"/>
      <c r="AK19" s="709">
        <f>AK16</f>
        <v>1104700</v>
      </c>
      <c r="AL19" s="710"/>
      <c r="AM19" s="710"/>
      <c r="AN19" s="710"/>
      <c r="AO19" s="710"/>
      <c r="AP19" s="710"/>
      <c r="AQ19" s="710"/>
      <c r="AR19" s="711"/>
      <c r="AS19" s="709">
        <f>AS16</f>
        <v>1104700</v>
      </c>
      <c r="AT19" s="710"/>
      <c r="AU19" s="710"/>
      <c r="AV19" s="710"/>
      <c r="AW19" s="710"/>
      <c r="AX19" s="710"/>
      <c r="AY19" s="710"/>
      <c r="AZ19" s="712"/>
    </row>
    <row r="20" spans="1:52" s="7" customFormat="1" ht="18" customHeight="1" thickBot="1" x14ac:dyDescent="0.3">
      <c r="A20" s="54"/>
      <c r="B20" s="744" t="s">
        <v>39</v>
      </c>
      <c r="C20" s="745"/>
      <c r="D20" s="745"/>
      <c r="E20" s="745"/>
      <c r="F20" s="745"/>
      <c r="G20" s="745"/>
      <c r="H20" s="745"/>
      <c r="I20" s="745"/>
      <c r="J20" s="745"/>
      <c r="K20" s="745"/>
      <c r="L20" s="745"/>
      <c r="M20" s="745"/>
      <c r="N20" s="745"/>
      <c r="O20" s="745"/>
      <c r="P20" s="745"/>
      <c r="Q20" s="745"/>
      <c r="R20" s="745"/>
      <c r="S20" s="745"/>
      <c r="T20" s="745"/>
      <c r="U20" s="745"/>
      <c r="V20" s="745"/>
      <c r="W20" s="745"/>
      <c r="X20" s="745"/>
      <c r="Y20" s="746"/>
      <c r="Z20" s="747" t="s">
        <v>122</v>
      </c>
      <c r="AA20" s="748"/>
      <c r="AB20" s="748"/>
      <c r="AC20" s="749">
        <f>AC14+AC16</f>
        <v>1101884</v>
      </c>
      <c r="AD20" s="750"/>
      <c r="AE20" s="750"/>
      <c r="AF20" s="750"/>
      <c r="AG20" s="750"/>
      <c r="AH20" s="750"/>
      <c r="AI20" s="750"/>
      <c r="AJ20" s="751"/>
      <c r="AK20" s="752">
        <f>AK16</f>
        <v>1104700</v>
      </c>
      <c r="AL20" s="750"/>
      <c r="AM20" s="750"/>
      <c r="AN20" s="750"/>
      <c r="AO20" s="750"/>
      <c r="AP20" s="750"/>
      <c r="AQ20" s="750"/>
      <c r="AR20" s="751"/>
      <c r="AS20" s="752">
        <f>AS16</f>
        <v>1104700</v>
      </c>
      <c r="AT20" s="750"/>
      <c r="AU20" s="750"/>
      <c r="AV20" s="750"/>
      <c r="AW20" s="750"/>
      <c r="AX20" s="750"/>
      <c r="AY20" s="750"/>
      <c r="AZ20" s="892"/>
    </row>
    <row r="21" spans="1:52" s="7" customFormat="1" ht="18" customHeight="1" x14ac:dyDescent="0.25">
      <c r="A21" s="54"/>
      <c r="B21" s="742" t="s">
        <v>226</v>
      </c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/>
      <c r="AP21" s="743"/>
      <c r="AQ21" s="743"/>
      <c r="AR21" s="743"/>
      <c r="AS21" s="743"/>
      <c r="AT21" s="743"/>
      <c r="AU21" s="743"/>
      <c r="AV21" s="743"/>
      <c r="AW21" s="743"/>
      <c r="AX21" s="743"/>
      <c r="AY21" s="743"/>
      <c r="AZ21" s="743"/>
    </row>
    <row r="22" spans="1:52" s="31" customFormat="1" x14ac:dyDescent="0.25">
      <c r="A22" s="57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</row>
    <row r="23" spans="1:52" s="31" customFormat="1" ht="20.25" customHeight="1" thickBot="1" x14ac:dyDescent="0.25">
      <c r="A23" s="57"/>
      <c r="B23" s="723" t="s">
        <v>216</v>
      </c>
      <c r="C23" s="723"/>
      <c r="D23" s="723"/>
      <c r="E23" s="723"/>
      <c r="F23" s="723"/>
      <c r="G23" s="723"/>
      <c r="H23" s="723"/>
      <c r="I23" s="723"/>
      <c r="J23" s="723"/>
      <c r="K23" s="723"/>
      <c r="L23" s="723"/>
      <c r="M23" s="723"/>
      <c r="N23" s="723"/>
      <c r="O23" s="723"/>
      <c r="P23" s="723"/>
      <c r="Q23" s="723"/>
      <c r="R23" s="723"/>
      <c r="S23" s="723"/>
      <c r="T23" s="723"/>
      <c r="U23" s="723"/>
      <c r="V23" s="723"/>
      <c r="W23" s="723"/>
      <c r="X23" s="723"/>
      <c r="Y23" s="723"/>
      <c r="Z23" s="723"/>
      <c r="AA23" s="723"/>
      <c r="AB23" s="723"/>
      <c r="AC23" s="723"/>
      <c r="AD23" s="723"/>
      <c r="AE23" s="723"/>
      <c r="AF23" s="723"/>
      <c r="AG23" s="723"/>
      <c r="AH23" s="723"/>
      <c r="AI23" s="723"/>
      <c r="AJ23" s="723"/>
      <c r="AK23" s="723"/>
      <c r="AL23" s="723"/>
      <c r="AM23" s="723"/>
      <c r="AN23" s="723"/>
      <c r="AO23" s="723"/>
      <c r="AP23" s="723"/>
      <c r="AQ23" s="723"/>
      <c r="AR23" s="723"/>
      <c r="AS23" s="723"/>
      <c r="AT23" s="723"/>
      <c r="AU23" s="723"/>
      <c r="AV23" s="723"/>
      <c r="AW23" s="723"/>
      <c r="AX23" s="723"/>
      <c r="AY23" s="723"/>
      <c r="AZ23" s="723"/>
    </row>
    <row r="24" spans="1:52" s="31" customFormat="1" x14ac:dyDescent="0.2">
      <c r="A24" s="57"/>
      <c r="B24" s="724" t="s">
        <v>3</v>
      </c>
      <c r="C24" s="725"/>
      <c r="D24" s="725"/>
      <c r="E24" s="725"/>
      <c r="F24" s="725"/>
      <c r="G24" s="725"/>
      <c r="H24" s="725"/>
      <c r="I24" s="725"/>
      <c r="J24" s="725"/>
      <c r="K24" s="725"/>
      <c r="L24" s="725"/>
      <c r="M24" s="725"/>
      <c r="N24" s="725"/>
      <c r="O24" s="725"/>
      <c r="P24" s="725"/>
      <c r="Q24" s="725"/>
      <c r="R24" s="725"/>
      <c r="S24" s="725"/>
      <c r="T24" s="725"/>
      <c r="U24" s="725"/>
      <c r="V24" s="725"/>
      <c r="W24" s="725"/>
      <c r="X24" s="725"/>
      <c r="Y24" s="726"/>
      <c r="Z24" s="729" t="s">
        <v>52</v>
      </c>
      <c r="AA24" s="725"/>
      <c r="AB24" s="726"/>
      <c r="AC24" s="730" t="s">
        <v>5</v>
      </c>
      <c r="AD24" s="731"/>
      <c r="AE24" s="731"/>
      <c r="AF24" s="731"/>
      <c r="AG24" s="731"/>
      <c r="AH24" s="731"/>
      <c r="AI24" s="731"/>
      <c r="AJ24" s="731"/>
      <c r="AK24" s="731"/>
      <c r="AL24" s="731"/>
      <c r="AM24" s="731"/>
      <c r="AN24" s="731"/>
      <c r="AO24" s="731"/>
      <c r="AP24" s="731"/>
      <c r="AQ24" s="731"/>
      <c r="AR24" s="731"/>
      <c r="AS24" s="731"/>
      <c r="AT24" s="731"/>
      <c r="AU24" s="731"/>
      <c r="AV24" s="731"/>
      <c r="AW24" s="731"/>
      <c r="AX24" s="731"/>
      <c r="AY24" s="731"/>
      <c r="AZ24" s="732"/>
    </row>
    <row r="25" spans="1:52" s="31" customFormat="1" ht="30" customHeight="1" x14ac:dyDescent="0.2">
      <c r="A25" s="57"/>
      <c r="B25" s="727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5"/>
      <c r="Z25" s="696"/>
      <c r="AA25" s="694"/>
      <c r="AB25" s="695"/>
      <c r="AC25" s="688" t="s">
        <v>474</v>
      </c>
      <c r="AD25" s="689"/>
      <c r="AE25" s="689"/>
      <c r="AF25" s="689"/>
      <c r="AG25" s="689"/>
      <c r="AH25" s="689"/>
      <c r="AI25" s="689"/>
      <c r="AJ25" s="690"/>
      <c r="AK25" s="699" t="s">
        <v>480</v>
      </c>
      <c r="AL25" s="699"/>
      <c r="AM25" s="699"/>
      <c r="AN25" s="699"/>
      <c r="AO25" s="699"/>
      <c r="AP25" s="699"/>
      <c r="AQ25" s="699"/>
      <c r="AR25" s="699"/>
      <c r="AS25" s="689" t="s">
        <v>477</v>
      </c>
      <c r="AT25" s="689"/>
      <c r="AU25" s="689"/>
      <c r="AV25" s="689"/>
      <c r="AW25" s="689"/>
      <c r="AX25" s="689"/>
      <c r="AY25" s="689"/>
      <c r="AZ25" s="733"/>
    </row>
    <row r="26" spans="1:52" s="31" customFormat="1" ht="14.25" customHeight="1" x14ac:dyDescent="0.2">
      <c r="A26" s="57"/>
      <c r="B26" s="728"/>
      <c r="C26" s="692"/>
      <c r="D26" s="692"/>
      <c r="E26" s="692"/>
      <c r="F26" s="692"/>
      <c r="G26" s="692"/>
      <c r="H26" s="692"/>
      <c r="I26" s="692"/>
      <c r="J26" s="692"/>
      <c r="K26" s="692"/>
      <c r="L26" s="692"/>
      <c r="M26" s="692"/>
      <c r="N26" s="692"/>
      <c r="O26" s="692"/>
      <c r="P26" s="692"/>
      <c r="Q26" s="692"/>
      <c r="R26" s="692"/>
      <c r="S26" s="692"/>
      <c r="T26" s="692"/>
      <c r="U26" s="692"/>
      <c r="V26" s="692"/>
      <c r="W26" s="692"/>
      <c r="X26" s="692"/>
      <c r="Y26" s="693"/>
      <c r="Z26" s="691"/>
      <c r="AA26" s="692"/>
      <c r="AB26" s="693"/>
      <c r="AC26" s="691"/>
      <c r="AD26" s="692"/>
      <c r="AE26" s="692"/>
      <c r="AF26" s="692"/>
      <c r="AG26" s="692"/>
      <c r="AH26" s="692"/>
      <c r="AI26" s="692"/>
      <c r="AJ26" s="693"/>
      <c r="AK26" s="699"/>
      <c r="AL26" s="699"/>
      <c r="AM26" s="699"/>
      <c r="AN26" s="699"/>
      <c r="AO26" s="699"/>
      <c r="AP26" s="699"/>
      <c r="AQ26" s="699"/>
      <c r="AR26" s="699"/>
      <c r="AS26" s="692"/>
      <c r="AT26" s="692"/>
      <c r="AU26" s="692"/>
      <c r="AV26" s="692"/>
      <c r="AW26" s="692"/>
      <c r="AX26" s="692"/>
      <c r="AY26" s="692"/>
      <c r="AZ26" s="734"/>
    </row>
    <row r="27" spans="1:52" s="31" customFormat="1" x14ac:dyDescent="0.2">
      <c r="A27" s="57"/>
      <c r="B27" s="735">
        <v>1</v>
      </c>
      <c r="C27" s="720"/>
      <c r="D27" s="720"/>
      <c r="E27" s="720"/>
      <c r="F27" s="720"/>
      <c r="G27" s="720"/>
      <c r="H27" s="720"/>
      <c r="I27" s="720"/>
      <c r="J27" s="720"/>
      <c r="K27" s="720"/>
      <c r="L27" s="720"/>
      <c r="M27" s="720"/>
      <c r="N27" s="720"/>
      <c r="O27" s="720"/>
      <c r="P27" s="720"/>
      <c r="Q27" s="720"/>
      <c r="R27" s="720"/>
      <c r="S27" s="720"/>
      <c r="T27" s="720"/>
      <c r="U27" s="720"/>
      <c r="V27" s="720"/>
      <c r="W27" s="720"/>
      <c r="X27" s="720"/>
      <c r="Y27" s="721"/>
      <c r="Z27" s="719" t="s">
        <v>54</v>
      </c>
      <c r="AA27" s="720"/>
      <c r="AB27" s="720"/>
      <c r="AC27" s="719" t="s">
        <v>8</v>
      </c>
      <c r="AD27" s="720"/>
      <c r="AE27" s="720"/>
      <c r="AF27" s="720"/>
      <c r="AG27" s="720"/>
      <c r="AH27" s="720"/>
      <c r="AI27" s="720"/>
      <c r="AJ27" s="721"/>
      <c r="AK27" s="719" t="s">
        <v>9</v>
      </c>
      <c r="AL27" s="720"/>
      <c r="AM27" s="720"/>
      <c r="AN27" s="720"/>
      <c r="AO27" s="720"/>
      <c r="AP27" s="720"/>
      <c r="AQ27" s="720"/>
      <c r="AR27" s="721"/>
      <c r="AS27" s="719" t="s">
        <v>10</v>
      </c>
      <c r="AT27" s="720"/>
      <c r="AU27" s="720"/>
      <c r="AV27" s="720"/>
      <c r="AW27" s="720"/>
      <c r="AX27" s="720"/>
      <c r="AY27" s="720"/>
      <c r="AZ27" s="722"/>
    </row>
    <row r="28" spans="1:52" s="31" customFormat="1" x14ac:dyDescent="0.25">
      <c r="A28" s="57"/>
      <c r="B28" s="713" t="s">
        <v>217</v>
      </c>
      <c r="C28" s="714"/>
      <c r="D28" s="714"/>
      <c r="E28" s="714"/>
      <c r="F28" s="714"/>
      <c r="G28" s="714"/>
      <c r="H28" s="714"/>
      <c r="I28" s="714"/>
      <c r="J28" s="714"/>
      <c r="K28" s="714"/>
      <c r="L28" s="714"/>
      <c r="M28" s="714"/>
      <c r="N28" s="714"/>
      <c r="O28" s="714"/>
      <c r="P28" s="714"/>
      <c r="Q28" s="714"/>
      <c r="R28" s="714"/>
      <c r="S28" s="714"/>
      <c r="T28" s="714"/>
      <c r="U28" s="714"/>
      <c r="V28" s="714"/>
      <c r="W28" s="714"/>
      <c r="X28" s="714"/>
      <c r="Y28" s="715"/>
      <c r="Z28" s="716" t="s">
        <v>20</v>
      </c>
      <c r="AA28" s="717"/>
      <c r="AB28" s="718"/>
      <c r="AC28" s="840">
        <v>472584</v>
      </c>
      <c r="AD28" s="841"/>
      <c r="AE28" s="841"/>
      <c r="AF28" s="841"/>
      <c r="AG28" s="841"/>
      <c r="AH28" s="841"/>
      <c r="AI28" s="841"/>
      <c r="AJ28" s="842"/>
      <c r="AK28" s="840">
        <f t="shared" ref="AK28" si="0">AK31-AK29</f>
        <v>475400</v>
      </c>
      <c r="AL28" s="841"/>
      <c r="AM28" s="841"/>
      <c r="AN28" s="841"/>
      <c r="AO28" s="841"/>
      <c r="AP28" s="841"/>
      <c r="AQ28" s="841"/>
      <c r="AR28" s="842"/>
      <c r="AS28" s="840">
        <f t="shared" ref="AS28" si="1">AS31-AS29</f>
        <v>475400</v>
      </c>
      <c r="AT28" s="841"/>
      <c r="AU28" s="841"/>
      <c r="AV28" s="841"/>
      <c r="AW28" s="841"/>
      <c r="AX28" s="841"/>
      <c r="AY28" s="841"/>
      <c r="AZ28" s="842"/>
    </row>
    <row r="29" spans="1:52" s="31" customFormat="1" x14ac:dyDescent="0.25">
      <c r="A29" s="57"/>
      <c r="B29" s="713" t="s">
        <v>218</v>
      </c>
      <c r="C29" s="714"/>
      <c r="D29" s="714"/>
      <c r="E29" s="714"/>
      <c r="F29" s="714"/>
      <c r="G29" s="714"/>
      <c r="H29" s="714"/>
      <c r="I29" s="714"/>
      <c r="J29" s="714"/>
      <c r="K29" s="714"/>
      <c r="L29" s="714"/>
      <c r="M29" s="714"/>
      <c r="N29" s="714"/>
      <c r="O29" s="714"/>
      <c r="P29" s="714"/>
      <c r="Q29" s="714"/>
      <c r="R29" s="714"/>
      <c r="S29" s="714"/>
      <c r="T29" s="714"/>
      <c r="U29" s="714"/>
      <c r="V29" s="714"/>
      <c r="W29" s="714"/>
      <c r="X29" s="714"/>
      <c r="Y29" s="715"/>
      <c r="Z29" s="716" t="s">
        <v>21</v>
      </c>
      <c r="AA29" s="717"/>
      <c r="AB29" s="718"/>
      <c r="AC29" s="840">
        <v>629300</v>
      </c>
      <c r="AD29" s="841"/>
      <c r="AE29" s="841"/>
      <c r="AF29" s="841"/>
      <c r="AG29" s="841"/>
      <c r="AH29" s="841"/>
      <c r="AI29" s="841"/>
      <c r="AJ29" s="842"/>
      <c r="AK29" s="840">
        <v>629300</v>
      </c>
      <c r="AL29" s="841"/>
      <c r="AM29" s="841"/>
      <c r="AN29" s="841"/>
      <c r="AO29" s="841"/>
      <c r="AP29" s="841"/>
      <c r="AQ29" s="841"/>
      <c r="AR29" s="842"/>
      <c r="AS29" s="840">
        <v>629300</v>
      </c>
      <c r="AT29" s="841"/>
      <c r="AU29" s="841"/>
      <c r="AV29" s="841"/>
      <c r="AW29" s="841"/>
      <c r="AX29" s="841"/>
      <c r="AY29" s="841"/>
      <c r="AZ29" s="905"/>
    </row>
    <row r="30" spans="1:52" s="31" customFormat="1" ht="15.75" thickBot="1" x14ac:dyDescent="0.3">
      <c r="A30" s="57"/>
      <c r="B30" s="879" t="s">
        <v>127</v>
      </c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880"/>
      <c r="P30" s="880"/>
      <c r="Q30" s="880"/>
      <c r="R30" s="880"/>
      <c r="S30" s="880"/>
      <c r="T30" s="880"/>
      <c r="U30" s="880"/>
      <c r="V30" s="880"/>
      <c r="W30" s="880"/>
      <c r="X30" s="880"/>
      <c r="Y30" s="881"/>
      <c r="Z30" s="739" t="s">
        <v>22</v>
      </c>
      <c r="AA30" s="740"/>
      <c r="AB30" s="741"/>
      <c r="AC30" s="906"/>
      <c r="AD30" s="907"/>
      <c r="AE30" s="907"/>
      <c r="AF30" s="907"/>
      <c r="AG30" s="907"/>
      <c r="AH30" s="907"/>
      <c r="AI30" s="907"/>
      <c r="AJ30" s="908"/>
      <c r="AK30" s="906"/>
      <c r="AL30" s="907"/>
      <c r="AM30" s="907"/>
      <c r="AN30" s="907"/>
      <c r="AO30" s="907"/>
      <c r="AP30" s="907"/>
      <c r="AQ30" s="907"/>
      <c r="AR30" s="908"/>
      <c r="AS30" s="906"/>
      <c r="AT30" s="907"/>
      <c r="AU30" s="907"/>
      <c r="AV30" s="907"/>
      <c r="AW30" s="907"/>
      <c r="AX30" s="907"/>
      <c r="AY30" s="907"/>
      <c r="AZ30" s="909"/>
    </row>
    <row r="31" spans="1:52" s="7" customFormat="1" ht="15" customHeight="1" thickBot="1" x14ac:dyDescent="0.3">
      <c r="A31" s="54"/>
      <c r="B31" s="744" t="s">
        <v>39</v>
      </c>
      <c r="C31" s="744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4"/>
      <c r="X31" s="744"/>
      <c r="Y31" s="878"/>
      <c r="Z31" s="813"/>
      <c r="AA31" s="814"/>
      <c r="AB31" s="815"/>
      <c r="AC31" s="752">
        <f>AC20</f>
        <v>1101884</v>
      </c>
      <c r="AD31" s="750"/>
      <c r="AE31" s="750"/>
      <c r="AF31" s="750"/>
      <c r="AG31" s="750"/>
      <c r="AH31" s="750"/>
      <c r="AI31" s="750"/>
      <c r="AJ31" s="751"/>
      <c r="AK31" s="752">
        <f t="shared" ref="AK31" si="2">AK20</f>
        <v>1104700</v>
      </c>
      <c r="AL31" s="750"/>
      <c r="AM31" s="750"/>
      <c r="AN31" s="750"/>
      <c r="AO31" s="750"/>
      <c r="AP31" s="750"/>
      <c r="AQ31" s="750"/>
      <c r="AR31" s="751"/>
      <c r="AS31" s="752">
        <f t="shared" ref="AS31" si="3">AS20</f>
        <v>1104700</v>
      </c>
      <c r="AT31" s="750"/>
      <c r="AU31" s="750"/>
      <c r="AV31" s="750"/>
      <c r="AW31" s="750"/>
      <c r="AX31" s="750"/>
      <c r="AY31" s="750"/>
      <c r="AZ31" s="751"/>
    </row>
    <row r="32" spans="1:52" s="7" customFormat="1" ht="15" customHeight="1" thickBot="1" x14ac:dyDescent="0.3">
      <c r="A32" s="54"/>
      <c r="B32" s="76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64"/>
      <c r="AA32" s="64"/>
      <c r="AB32" s="6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</row>
    <row r="33" spans="1:62" s="7" customFormat="1" ht="18" customHeight="1" x14ac:dyDescent="0.25">
      <c r="A33" s="54"/>
      <c r="B33" s="873" t="s">
        <v>246</v>
      </c>
      <c r="C33" s="874"/>
      <c r="D33" s="874"/>
      <c r="E33" s="874"/>
      <c r="F33" s="874"/>
      <c r="G33" s="874"/>
      <c r="H33" s="874"/>
      <c r="I33" s="874"/>
      <c r="J33" s="874"/>
      <c r="K33" s="874"/>
      <c r="L33" s="874"/>
      <c r="M33" s="874"/>
      <c r="N33" s="874"/>
      <c r="O33" s="874"/>
      <c r="P33" s="874"/>
      <c r="Q33" s="874"/>
      <c r="R33" s="874"/>
      <c r="S33" s="874"/>
      <c r="T33" s="874"/>
      <c r="U33" s="874"/>
      <c r="V33" s="874"/>
      <c r="W33" s="874"/>
      <c r="X33" s="874"/>
      <c r="Y33" s="874"/>
      <c r="Z33" s="874"/>
      <c r="AA33" s="874"/>
      <c r="AB33" s="874"/>
      <c r="AC33" s="874"/>
      <c r="AD33" s="874"/>
      <c r="AE33" s="874"/>
      <c r="AF33" s="874"/>
      <c r="AG33" s="874"/>
      <c r="AH33" s="874"/>
      <c r="AI33" s="874"/>
      <c r="AJ33" s="874"/>
      <c r="AK33" s="874"/>
      <c r="AL33" s="874"/>
      <c r="AM33" s="874"/>
      <c r="AN33" s="874"/>
      <c r="AO33" s="874"/>
      <c r="AP33" s="874"/>
      <c r="AQ33" s="874"/>
      <c r="AR33" s="874"/>
      <c r="AS33" s="874"/>
      <c r="AT33" s="874"/>
      <c r="AU33" s="874"/>
      <c r="AV33" s="874"/>
      <c r="AW33" s="874"/>
      <c r="AX33" s="874"/>
      <c r="AY33" s="874"/>
      <c r="AZ33" s="875"/>
    </row>
    <row r="34" spans="1:62" s="7" customFormat="1" ht="7.5" customHeight="1" x14ac:dyDescent="0.25">
      <c r="A34" s="55"/>
      <c r="B34" s="89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65"/>
    </row>
    <row r="35" spans="1:62" s="7" customFormat="1" ht="24.95" customHeight="1" x14ac:dyDescent="0.25">
      <c r="A35" s="54"/>
      <c r="B35" s="876" t="s">
        <v>59</v>
      </c>
      <c r="C35" s="689"/>
      <c r="D35" s="689"/>
      <c r="E35" s="689"/>
      <c r="F35" s="689"/>
      <c r="G35" s="689"/>
      <c r="H35" s="689"/>
      <c r="I35" s="689"/>
      <c r="J35" s="689"/>
      <c r="K35" s="689"/>
      <c r="L35" s="689"/>
      <c r="M35" s="689"/>
      <c r="N35" s="689"/>
      <c r="O35" s="689"/>
      <c r="P35" s="689"/>
      <c r="Q35" s="689"/>
      <c r="R35" s="689"/>
      <c r="S35" s="689"/>
      <c r="T35" s="689"/>
      <c r="U35" s="689"/>
      <c r="V35" s="689"/>
      <c r="W35" s="689"/>
      <c r="X35" s="689"/>
      <c r="Y35" s="690"/>
      <c r="Z35" s="688" t="s">
        <v>52</v>
      </c>
      <c r="AA35" s="689"/>
      <c r="AB35" s="690"/>
      <c r="AC35" s="697" t="s">
        <v>5</v>
      </c>
      <c r="AD35" s="698"/>
      <c r="AE35" s="698"/>
      <c r="AF35" s="698"/>
      <c r="AG35" s="698"/>
      <c r="AH35" s="698"/>
      <c r="AI35" s="698"/>
      <c r="AJ35" s="698"/>
      <c r="AK35" s="698"/>
      <c r="AL35" s="698"/>
      <c r="AM35" s="698"/>
      <c r="AN35" s="698"/>
      <c r="AO35" s="698"/>
      <c r="AP35" s="698"/>
      <c r="AQ35" s="698"/>
      <c r="AR35" s="698"/>
      <c r="AS35" s="698"/>
      <c r="AT35" s="698"/>
      <c r="AU35" s="698"/>
      <c r="AV35" s="698"/>
      <c r="AW35" s="698"/>
      <c r="AX35" s="698"/>
      <c r="AY35" s="698"/>
      <c r="AZ35" s="877"/>
    </row>
    <row r="36" spans="1:62" s="7" customFormat="1" ht="24.95" customHeight="1" x14ac:dyDescent="0.25">
      <c r="A36" s="54"/>
      <c r="B36" s="727"/>
      <c r="C36" s="694"/>
      <c r="D36" s="694"/>
      <c r="E36" s="694"/>
      <c r="F36" s="694"/>
      <c r="G36" s="694"/>
      <c r="H36" s="694"/>
      <c r="I36" s="694"/>
      <c r="J36" s="694"/>
      <c r="K36" s="694"/>
      <c r="L36" s="694"/>
      <c r="M36" s="694"/>
      <c r="N36" s="694"/>
      <c r="O36" s="694"/>
      <c r="P36" s="694"/>
      <c r="Q36" s="694"/>
      <c r="R36" s="694"/>
      <c r="S36" s="694"/>
      <c r="T36" s="694"/>
      <c r="U36" s="694"/>
      <c r="V36" s="694"/>
      <c r="W36" s="694"/>
      <c r="X36" s="694"/>
      <c r="Y36" s="695"/>
      <c r="Z36" s="696"/>
      <c r="AA36" s="694"/>
      <c r="AB36" s="695"/>
      <c r="AC36" s="688" t="s">
        <v>474</v>
      </c>
      <c r="AD36" s="689"/>
      <c r="AE36" s="689"/>
      <c r="AF36" s="689"/>
      <c r="AG36" s="689"/>
      <c r="AH36" s="689"/>
      <c r="AI36" s="689"/>
      <c r="AJ36" s="690"/>
      <c r="AK36" s="699" t="s">
        <v>480</v>
      </c>
      <c r="AL36" s="699"/>
      <c r="AM36" s="699"/>
      <c r="AN36" s="699"/>
      <c r="AO36" s="699"/>
      <c r="AP36" s="699"/>
      <c r="AQ36" s="699"/>
      <c r="AR36" s="699"/>
      <c r="AS36" s="689" t="s">
        <v>477</v>
      </c>
      <c r="AT36" s="689"/>
      <c r="AU36" s="689"/>
      <c r="AV36" s="689"/>
      <c r="AW36" s="689"/>
      <c r="AX36" s="689"/>
      <c r="AY36" s="689"/>
      <c r="AZ36" s="733"/>
    </row>
    <row r="37" spans="1:62" s="7" customFormat="1" ht="24.95" customHeight="1" x14ac:dyDescent="0.25">
      <c r="A37" s="54"/>
      <c r="B37" s="728"/>
      <c r="C37" s="692"/>
      <c r="D37" s="692"/>
      <c r="E37" s="692"/>
      <c r="F37" s="692"/>
      <c r="G37" s="692"/>
      <c r="H37" s="692"/>
      <c r="I37" s="692"/>
      <c r="J37" s="692"/>
      <c r="K37" s="692"/>
      <c r="L37" s="692"/>
      <c r="M37" s="692"/>
      <c r="N37" s="692"/>
      <c r="O37" s="692"/>
      <c r="P37" s="692"/>
      <c r="Q37" s="692"/>
      <c r="R37" s="692"/>
      <c r="S37" s="692"/>
      <c r="T37" s="692"/>
      <c r="U37" s="692"/>
      <c r="V37" s="692"/>
      <c r="W37" s="692"/>
      <c r="X37" s="692"/>
      <c r="Y37" s="693"/>
      <c r="Z37" s="691"/>
      <c r="AA37" s="692"/>
      <c r="AB37" s="693"/>
      <c r="AC37" s="691"/>
      <c r="AD37" s="692"/>
      <c r="AE37" s="692"/>
      <c r="AF37" s="692"/>
      <c r="AG37" s="692"/>
      <c r="AH37" s="692"/>
      <c r="AI37" s="692"/>
      <c r="AJ37" s="693"/>
      <c r="AK37" s="699"/>
      <c r="AL37" s="699"/>
      <c r="AM37" s="699"/>
      <c r="AN37" s="699"/>
      <c r="AO37" s="699"/>
      <c r="AP37" s="699"/>
      <c r="AQ37" s="699"/>
      <c r="AR37" s="699"/>
      <c r="AS37" s="692"/>
      <c r="AT37" s="692"/>
      <c r="AU37" s="692"/>
      <c r="AV37" s="692"/>
      <c r="AW37" s="692"/>
      <c r="AX37" s="692"/>
      <c r="AY37" s="692"/>
      <c r="AZ37" s="734"/>
    </row>
    <row r="38" spans="1:62" s="8" customFormat="1" ht="15" customHeight="1" thickBot="1" x14ac:dyDescent="0.3">
      <c r="A38" s="52"/>
      <c r="B38" s="735">
        <v>1</v>
      </c>
      <c r="C38" s="720"/>
      <c r="D38" s="720"/>
      <c r="E38" s="720"/>
      <c r="F38" s="720"/>
      <c r="G38" s="720"/>
      <c r="H38" s="720"/>
      <c r="I38" s="720"/>
      <c r="J38" s="720"/>
      <c r="K38" s="720"/>
      <c r="L38" s="720"/>
      <c r="M38" s="720"/>
      <c r="N38" s="720"/>
      <c r="O38" s="720"/>
      <c r="P38" s="720"/>
      <c r="Q38" s="720"/>
      <c r="R38" s="720"/>
      <c r="S38" s="720"/>
      <c r="T38" s="720"/>
      <c r="U38" s="720"/>
      <c r="V38" s="720"/>
      <c r="W38" s="720"/>
      <c r="X38" s="720"/>
      <c r="Y38" s="721"/>
      <c r="Z38" s="719" t="s">
        <v>54</v>
      </c>
      <c r="AA38" s="720"/>
      <c r="AB38" s="721"/>
      <c r="AC38" s="719" t="s">
        <v>8</v>
      </c>
      <c r="AD38" s="720"/>
      <c r="AE38" s="720"/>
      <c r="AF38" s="720"/>
      <c r="AG38" s="720"/>
      <c r="AH38" s="720"/>
      <c r="AI38" s="720"/>
      <c r="AJ38" s="721"/>
      <c r="AK38" s="719" t="s">
        <v>9</v>
      </c>
      <c r="AL38" s="720"/>
      <c r="AM38" s="720"/>
      <c r="AN38" s="720"/>
      <c r="AO38" s="720"/>
      <c r="AP38" s="720"/>
      <c r="AQ38" s="720"/>
      <c r="AR38" s="721"/>
      <c r="AS38" s="719" t="s">
        <v>10</v>
      </c>
      <c r="AT38" s="720"/>
      <c r="AU38" s="720"/>
      <c r="AV38" s="720"/>
      <c r="AW38" s="720"/>
      <c r="AX38" s="720"/>
      <c r="AY38" s="720"/>
      <c r="AZ38" s="722"/>
      <c r="BA38" s="23"/>
    </row>
    <row r="39" spans="1:62" s="8" customFormat="1" ht="18" customHeight="1" thickBot="1" x14ac:dyDescent="0.3">
      <c r="A39" s="52"/>
      <c r="B39" s="870" t="s">
        <v>250</v>
      </c>
      <c r="C39" s="871"/>
      <c r="D39" s="871"/>
      <c r="E39" s="871"/>
      <c r="F39" s="871"/>
      <c r="G39" s="871"/>
      <c r="H39" s="871"/>
      <c r="I39" s="871"/>
      <c r="J39" s="871"/>
      <c r="K39" s="871"/>
      <c r="L39" s="871"/>
      <c r="M39" s="871"/>
      <c r="N39" s="871"/>
      <c r="O39" s="871"/>
      <c r="P39" s="871"/>
      <c r="Q39" s="871"/>
      <c r="R39" s="871"/>
      <c r="S39" s="871"/>
      <c r="T39" s="871"/>
      <c r="U39" s="871"/>
      <c r="V39" s="871"/>
      <c r="W39" s="871"/>
      <c r="X39" s="871"/>
      <c r="Y39" s="872"/>
      <c r="Z39" s="838" t="s">
        <v>20</v>
      </c>
      <c r="AA39" s="839"/>
      <c r="AB39" s="839"/>
      <c r="AC39" s="816">
        <f>AC28</f>
        <v>472584</v>
      </c>
      <c r="AD39" s="816"/>
      <c r="AE39" s="816"/>
      <c r="AF39" s="816"/>
      <c r="AG39" s="816"/>
      <c r="AH39" s="816"/>
      <c r="AI39" s="816"/>
      <c r="AJ39" s="816"/>
      <c r="AK39" s="816">
        <f>AK28</f>
        <v>475400</v>
      </c>
      <c r="AL39" s="816"/>
      <c r="AM39" s="816"/>
      <c r="AN39" s="816"/>
      <c r="AO39" s="816"/>
      <c r="AP39" s="816"/>
      <c r="AQ39" s="816"/>
      <c r="AR39" s="816"/>
      <c r="AS39" s="816">
        <f>AS28</f>
        <v>475400</v>
      </c>
      <c r="AT39" s="816"/>
      <c r="AU39" s="816"/>
      <c r="AV39" s="816"/>
      <c r="AW39" s="816"/>
      <c r="AX39" s="816"/>
      <c r="AY39" s="816"/>
      <c r="AZ39" s="826"/>
    </row>
    <row r="40" spans="1:62" s="9" customFormat="1" ht="18" hidden="1" customHeight="1" x14ac:dyDescent="0.25">
      <c r="A40" s="54"/>
      <c r="B40" s="864"/>
      <c r="C40" s="864"/>
      <c r="D40" s="864"/>
      <c r="E40" s="864"/>
      <c r="F40" s="864"/>
      <c r="G40" s="864"/>
      <c r="H40" s="864"/>
      <c r="I40" s="864"/>
      <c r="J40" s="864"/>
      <c r="K40" s="864"/>
      <c r="L40" s="864"/>
      <c r="M40" s="864"/>
      <c r="N40" s="864"/>
      <c r="O40" s="864"/>
      <c r="P40" s="864"/>
      <c r="Q40" s="864"/>
      <c r="R40" s="864"/>
      <c r="S40" s="864"/>
      <c r="T40" s="864"/>
      <c r="U40" s="864"/>
      <c r="V40" s="864"/>
      <c r="W40" s="864"/>
      <c r="X40" s="864"/>
      <c r="Y40" s="864"/>
      <c r="Z40" s="865" t="s">
        <v>21</v>
      </c>
      <c r="AA40" s="866"/>
      <c r="AB40" s="867"/>
      <c r="AC40" s="868"/>
      <c r="AD40" s="868"/>
      <c r="AE40" s="868"/>
      <c r="AF40" s="868"/>
      <c r="AG40" s="868"/>
      <c r="AH40" s="868"/>
      <c r="AI40" s="868"/>
      <c r="AJ40" s="868"/>
      <c r="AK40" s="868"/>
      <c r="AL40" s="868"/>
      <c r="AM40" s="868"/>
      <c r="AN40" s="868"/>
      <c r="AO40" s="868"/>
      <c r="AP40" s="868"/>
      <c r="AQ40" s="868"/>
      <c r="AR40" s="868"/>
      <c r="AS40" s="868"/>
      <c r="AT40" s="868"/>
      <c r="AU40" s="868"/>
      <c r="AV40" s="868"/>
      <c r="AW40" s="868"/>
      <c r="AX40" s="868"/>
      <c r="AY40" s="868"/>
      <c r="AZ40" s="869"/>
    </row>
    <row r="41" spans="1:62" s="9" customFormat="1" ht="18" customHeight="1" thickBot="1" x14ac:dyDescent="0.3">
      <c r="A41" s="54"/>
      <c r="B41" s="810" t="s">
        <v>55</v>
      </c>
      <c r="C41" s="811"/>
      <c r="D41" s="811"/>
      <c r="E41" s="811"/>
      <c r="F41" s="811"/>
      <c r="G41" s="811"/>
      <c r="H41" s="811"/>
      <c r="I41" s="811"/>
      <c r="J41" s="811"/>
      <c r="K41" s="811"/>
      <c r="L41" s="811"/>
      <c r="M41" s="811"/>
      <c r="N41" s="811"/>
      <c r="O41" s="811"/>
      <c r="P41" s="811"/>
      <c r="Q41" s="811"/>
      <c r="R41" s="811"/>
      <c r="S41" s="811"/>
      <c r="T41" s="811"/>
      <c r="U41" s="811"/>
      <c r="V41" s="811"/>
      <c r="W41" s="811"/>
      <c r="X41" s="811"/>
      <c r="Y41" s="812"/>
      <c r="Z41" s="813" t="s">
        <v>122</v>
      </c>
      <c r="AA41" s="814"/>
      <c r="AB41" s="815"/>
      <c r="AC41" s="816">
        <f>SUM(AC39:AJ40)</f>
        <v>472584</v>
      </c>
      <c r="AD41" s="816"/>
      <c r="AE41" s="816"/>
      <c r="AF41" s="816"/>
      <c r="AG41" s="816"/>
      <c r="AH41" s="816"/>
      <c r="AI41" s="816"/>
      <c r="AJ41" s="816"/>
      <c r="AK41" s="816">
        <f>SUM(AK39:AR40)</f>
        <v>475400</v>
      </c>
      <c r="AL41" s="816"/>
      <c r="AM41" s="816"/>
      <c r="AN41" s="816"/>
      <c r="AO41" s="816"/>
      <c r="AP41" s="816"/>
      <c r="AQ41" s="816"/>
      <c r="AR41" s="816"/>
      <c r="AS41" s="816">
        <f>SUM(AS39:AZ40)</f>
        <v>475400</v>
      </c>
      <c r="AT41" s="816"/>
      <c r="AU41" s="816"/>
      <c r="AV41" s="816"/>
      <c r="AW41" s="816"/>
      <c r="AX41" s="816"/>
      <c r="AY41" s="816"/>
      <c r="AZ41" s="826"/>
    </row>
    <row r="42" spans="1:62" s="7" customFormat="1" ht="15" customHeight="1" x14ac:dyDescent="0.25">
      <c r="A42" s="54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</row>
    <row r="43" spans="1:62" s="17" customFormat="1" ht="14.25" x14ac:dyDescent="0.2">
      <c r="A43" s="79"/>
      <c r="B43" s="863" t="s">
        <v>139</v>
      </c>
      <c r="C43" s="863"/>
      <c r="D43" s="863"/>
      <c r="E43" s="863"/>
      <c r="F43" s="863"/>
      <c r="G43" s="863"/>
      <c r="H43" s="863"/>
      <c r="I43" s="863"/>
      <c r="J43" s="863"/>
      <c r="K43" s="863"/>
      <c r="L43" s="863"/>
      <c r="M43" s="863"/>
      <c r="N43" s="863"/>
      <c r="O43" s="863"/>
      <c r="P43" s="863"/>
      <c r="Q43" s="863"/>
      <c r="R43" s="863"/>
      <c r="S43" s="863"/>
      <c r="T43" s="863"/>
      <c r="U43" s="863"/>
      <c r="V43" s="863"/>
      <c r="W43" s="863"/>
      <c r="X43" s="863"/>
      <c r="Y43" s="863"/>
      <c r="Z43" s="863"/>
      <c r="AA43" s="863"/>
      <c r="AB43" s="863"/>
      <c r="AC43" s="863"/>
      <c r="AD43" s="863"/>
      <c r="AE43" s="863"/>
      <c r="AF43" s="863"/>
      <c r="AG43" s="863"/>
      <c r="AH43" s="863"/>
      <c r="AI43" s="863"/>
      <c r="AJ43" s="863"/>
      <c r="AK43" s="863"/>
      <c r="AL43" s="863"/>
      <c r="AM43" s="863"/>
      <c r="AN43" s="863"/>
      <c r="AO43" s="863"/>
      <c r="AP43" s="863"/>
      <c r="AQ43" s="863"/>
      <c r="AR43" s="863"/>
      <c r="AS43" s="863"/>
      <c r="AT43" s="863"/>
      <c r="AU43" s="863"/>
      <c r="AV43" s="863"/>
      <c r="AW43" s="863"/>
      <c r="AX43" s="863"/>
      <c r="AY43" s="863"/>
      <c r="AZ43" s="863"/>
      <c r="BA43" s="863"/>
      <c r="BB43" s="863"/>
      <c r="BC43" s="863"/>
      <c r="BD43" s="863"/>
      <c r="BE43" s="863"/>
      <c r="BF43" s="863"/>
    </row>
    <row r="44" spans="1:62" s="15" customFormat="1" ht="15.75" customHeight="1" x14ac:dyDescent="0.25">
      <c r="A44" s="54"/>
      <c r="B44" s="365" t="s">
        <v>489</v>
      </c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  <c r="AV44" s="365"/>
      <c r="AW44" s="365"/>
      <c r="AX44" s="365"/>
      <c r="AY44" s="365"/>
      <c r="AZ44" s="365"/>
      <c r="BA44" s="365"/>
      <c r="BB44" s="365"/>
      <c r="BC44" s="365"/>
      <c r="BD44" s="365"/>
      <c r="BE44" s="365"/>
      <c r="BF44" s="365"/>
    </row>
    <row r="45" spans="1:62" s="7" customFormat="1" ht="8.1" customHeight="1" thickBot="1" x14ac:dyDescent="0.3">
      <c r="A45" s="54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11"/>
      <c r="BB45" s="11"/>
      <c r="BC45" s="11"/>
      <c r="BD45" s="11"/>
      <c r="BE45" s="11"/>
      <c r="BF45" s="11"/>
      <c r="BG45" s="11"/>
      <c r="BH45" s="11"/>
      <c r="BI45" s="11"/>
      <c r="BJ45" s="11"/>
    </row>
    <row r="46" spans="1:62" s="15" customFormat="1" ht="50.1" customHeight="1" x14ac:dyDescent="0.25">
      <c r="A46" s="55"/>
      <c r="B46" s="724" t="s">
        <v>59</v>
      </c>
      <c r="C46" s="725"/>
      <c r="D46" s="725"/>
      <c r="E46" s="726"/>
      <c r="F46" s="730" t="s">
        <v>155</v>
      </c>
      <c r="G46" s="731"/>
      <c r="H46" s="731"/>
      <c r="I46" s="731"/>
      <c r="J46" s="731"/>
      <c r="K46" s="731"/>
      <c r="L46" s="731"/>
      <c r="M46" s="791"/>
      <c r="N46" s="730" t="s">
        <v>60</v>
      </c>
      <c r="O46" s="731"/>
      <c r="P46" s="731"/>
      <c r="Q46" s="731"/>
      <c r="R46" s="731"/>
      <c r="S46" s="731"/>
      <c r="T46" s="791"/>
      <c r="U46" s="729" t="s">
        <v>175</v>
      </c>
      <c r="V46" s="725"/>
      <c r="W46" s="726"/>
      <c r="X46" s="729" t="s">
        <v>93</v>
      </c>
      <c r="Y46" s="725"/>
      <c r="Z46" s="725"/>
      <c r="AA46" s="726"/>
      <c r="AB46" s="729" t="s">
        <v>61</v>
      </c>
      <c r="AC46" s="725"/>
      <c r="AD46" s="726"/>
      <c r="AE46" s="729" t="s">
        <v>176</v>
      </c>
      <c r="AF46" s="725"/>
      <c r="AG46" s="725"/>
      <c r="AH46" s="726"/>
      <c r="AI46" s="730" t="s">
        <v>62</v>
      </c>
      <c r="AJ46" s="731"/>
      <c r="AK46" s="731"/>
      <c r="AL46" s="731"/>
      <c r="AM46" s="731"/>
      <c r="AN46" s="731"/>
      <c r="AO46" s="731"/>
      <c r="AP46" s="791"/>
      <c r="AQ46" s="729" t="s">
        <v>159</v>
      </c>
      <c r="AR46" s="725"/>
      <c r="AS46" s="725"/>
      <c r="AT46" s="725"/>
      <c r="AU46" s="804" t="s">
        <v>4</v>
      </c>
      <c r="AV46" s="804"/>
      <c r="AW46" s="725" t="s">
        <v>158</v>
      </c>
      <c r="AX46" s="725"/>
      <c r="AY46" s="725"/>
      <c r="AZ46" s="788"/>
      <c r="BA46" s="22"/>
      <c r="BB46" s="22"/>
      <c r="BC46" s="22"/>
      <c r="BD46" s="22"/>
      <c r="BE46" s="22"/>
      <c r="BF46" s="22"/>
      <c r="BG46" s="24"/>
      <c r="BH46" s="24"/>
      <c r="BI46" s="24"/>
      <c r="BJ46" s="24"/>
    </row>
    <row r="47" spans="1:62" s="15" customFormat="1" ht="141" customHeight="1" x14ac:dyDescent="0.25">
      <c r="A47" s="55"/>
      <c r="B47" s="728"/>
      <c r="C47" s="692"/>
      <c r="D47" s="692"/>
      <c r="E47" s="693"/>
      <c r="F47" s="697" t="s">
        <v>6</v>
      </c>
      <c r="G47" s="698"/>
      <c r="H47" s="698"/>
      <c r="I47" s="698"/>
      <c r="J47" s="699" t="s">
        <v>63</v>
      </c>
      <c r="K47" s="699"/>
      <c r="L47" s="699"/>
      <c r="M47" s="699"/>
      <c r="N47" s="697" t="s">
        <v>64</v>
      </c>
      <c r="O47" s="698"/>
      <c r="P47" s="790"/>
      <c r="Q47" s="697" t="s">
        <v>157</v>
      </c>
      <c r="R47" s="698"/>
      <c r="S47" s="698"/>
      <c r="T47" s="790"/>
      <c r="U47" s="691"/>
      <c r="V47" s="692"/>
      <c r="W47" s="693"/>
      <c r="X47" s="691"/>
      <c r="Y47" s="692"/>
      <c r="Z47" s="692"/>
      <c r="AA47" s="693"/>
      <c r="AB47" s="691"/>
      <c r="AC47" s="692"/>
      <c r="AD47" s="693"/>
      <c r="AE47" s="691"/>
      <c r="AF47" s="692"/>
      <c r="AG47" s="692"/>
      <c r="AH47" s="693"/>
      <c r="AI47" s="697" t="s">
        <v>156</v>
      </c>
      <c r="AJ47" s="698"/>
      <c r="AK47" s="698"/>
      <c r="AL47" s="790"/>
      <c r="AM47" s="697" t="s">
        <v>150</v>
      </c>
      <c r="AN47" s="698"/>
      <c r="AO47" s="698"/>
      <c r="AP47" s="790"/>
      <c r="AQ47" s="691"/>
      <c r="AR47" s="692"/>
      <c r="AS47" s="692"/>
      <c r="AT47" s="692"/>
      <c r="AU47" s="699"/>
      <c r="AV47" s="699"/>
      <c r="AW47" s="692"/>
      <c r="AX47" s="692"/>
      <c r="AY47" s="692"/>
      <c r="AZ47" s="734"/>
      <c r="BA47" s="22"/>
      <c r="BB47" s="22"/>
      <c r="BC47" s="22"/>
      <c r="BD47" s="22"/>
      <c r="BE47" s="22"/>
      <c r="BF47" s="22"/>
      <c r="BG47" s="24"/>
      <c r="BH47" s="24"/>
      <c r="BI47" s="24"/>
      <c r="BJ47" s="24"/>
    </row>
    <row r="48" spans="1:62" s="15" customFormat="1" ht="15.75" thickBot="1" x14ac:dyDescent="0.3">
      <c r="A48" s="55"/>
      <c r="B48" s="787">
        <v>1</v>
      </c>
      <c r="C48" s="767"/>
      <c r="D48" s="767"/>
      <c r="E48" s="762"/>
      <c r="F48" s="761">
        <v>2</v>
      </c>
      <c r="G48" s="767"/>
      <c r="H48" s="767"/>
      <c r="I48" s="762"/>
      <c r="J48" s="761">
        <v>3</v>
      </c>
      <c r="K48" s="767"/>
      <c r="L48" s="767"/>
      <c r="M48" s="762"/>
      <c r="N48" s="761">
        <v>4</v>
      </c>
      <c r="O48" s="767"/>
      <c r="P48" s="762"/>
      <c r="Q48" s="761">
        <v>5</v>
      </c>
      <c r="R48" s="767"/>
      <c r="S48" s="767"/>
      <c r="T48" s="762"/>
      <c r="U48" s="761">
        <v>6</v>
      </c>
      <c r="V48" s="767"/>
      <c r="W48" s="762"/>
      <c r="X48" s="761">
        <v>7</v>
      </c>
      <c r="Y48" s="767"/>
      <c r="Z48" s="767"/>
      <c r="AA48" s="762"/>
      <c r="AB48" s="761">
        <v>8</v>
      </c>
      <c r="AC48" s="767"/>
      <c r="AD48" s="762"/>
      <c r="AE48" s="761">
        <v>9</v>
      </c>
      <c r="AF48" s="767"/>
      <c r="AG48" s="767"/>
      <c r="AH48" s="762"/>
      <c r="AI48" s="761">
        <v>10</v>
      </c>
      <c r="AJ48" s="767"/>
      <c r="AK48" s="767"/>
      <c r="AL48" s="762"/>
      <c r="AM48" s="761">
        <v>11</v>
      </c>
      <c r="AN48" s="767"/>
      <c r="AO48" s="767"/>
      <c r="AP48" s="762"/>
      <c r="AQ48" s="761">
        <v>12</v>
      </c>
      <c r="AR48" s="767"/>
      <c r="AS48" s="767"/>
      <c r="AT48" s="762"/>
      <c r="AU48" s="761">
        <v>13</v>
      </c>
      <c r="AV48" s="762"/>
      <c r="AW48" s="761">
        <v>14</v>
      </c>
      <c r="AX48" s="767"/>
      <c r="AY48" s="767"/>
      <c r="AZ48" s="785"/>
      <c r="BA48" s="23"/>
      <c r="BB48" s="23"/>
      <c r="BC48" s="23"/>
      <c r="BD48" s="23"/>
      <c r="BE48" s="23"/>
      <c r="BF48" s="23"/>
      <c r="BG48" s="24"/>
      <c r="BH48" s="24"/>
      <c r="BI48" s="24"/>
      <c r="BJ48" s="24"/>
    </row>
    <row r="49" spans="1:62" s="15" customFormat="1" ht="15" customHeight="1" thickBot="1" x14ac:dyDescent="0.3">
      <c r="A49" s="55"/>
      <c r="B49" s="809">
        <v>78701000</v>
      </c>
      <c r="C49" s="808"/>
      <c r="D49" s="808"/>
      <c r="E49" s="708"/>
      <c r="F49" s="849">
        <v>21481090.91</v>
      </c>
      <c r="G49" s="850"/>
      <c r="H49" s="850"/>
      <c r="I49" s="851"/>
      <c r="J49" s="849">
        <f>F49</f>
        <v>21481090.91</v>
      </c>
      <c r="K49" s="850"/>
      <c r="L49" s="850"/>
      <c r="M49" s="851"/>
      <c r="N49" s="849"/>
      <c r="O49" s="850"/>
      <c r="P49" s="851"/>
      <c r="Q49" s="849"/>
      <c r="R49" s="850"/>
      <c r="S49" s="850"/>
      <c r="T49" s="851"/>
      <c r="U49" s="849">
        <f>J49</f>
        <v>21481090.91</v>
      </c>
      <c r="V49" s="850"/>
      <c r="W49" s="851"/>
      <c r="X49" s="849"/>
      <c r="Y49" s="850"/>
      <c r="Z49" s="850"/>
      <c r="AA49" s="851"/>
      <c r="AB49" s="703">
        <v>2.2000000000000002</v>
      </c>
      <c r="AC49" s="808"/>
      <c r="AD49" s="708"/>
      <c r="AE49" s="849">
        <f>U49*AB49/100</f>
        <v>472584.00002000004</v>
      </c>
      <c r="AF49" s="850"/>
      <c r="AG49" s="850"/>
      <c r="AH49" s="851"/>
      <c r="AI49" s="849"/>
      <c r="AJ49" s="850"/>
      <c r="AK49" s="850"/>
      <c r="AL49" s="851"/>
      <c r="AM49" s="849"/>
      <c r="AN49" s="850"/>
      <c r="AO49" s="850"/>
      <c r="AP49" s="851"/>
      <c r="AQ49" s="861"/>
      <c r="AR49" s="846"/>
      <c r="AS49" s="846"/>
      <c r="AT49" s="862"/>
      <c r="AU49" s="805" t="s">
        <v>20</v>
      </c>
      <c r="AV49" s="806"/>
      <c r="AW49" s="861">
        <f>SUM(AE49:AT49)</f>
        <v>472584.00002000004</v>
      </c>
      <c r="AX49" s="846"/>
      <c r="AY49" s="846"/>
      <c r="AZ49" s="847"/>
      <c r="BA49" s="23"/>
      <c r="BB49" s="23"/>
      <c r="BC49" s="23"/>
      <c r="BD49" s="23"/>
      <c r="BE49" s="23"/>
      <c r="BF49" s="23"/>
      <c r="BG49" s="24"/>
      <c r="BH49" s="24"/>
      <c r="BI49" s="24"/>
      <c r="BJ49" s="24"/>
    </row>
    <row r="50" spans="1:62" s="15" customFormat="1" ht="15.75" hidden="1" customHeight="1" thickBot="1" x14ac:dyDescent="0.3">
      <c r="A50" s="55"/>
      <c r="B50" s="787"/>
      <c r="C50" s="767"/>
      <c r="D50" s="767"/>
      <c r="E50" s="762"/>
      <c r="F50" s="849">
        <v>22828728</v>
      </c>
      <c r="G50" s="850"/>
      <c r="H50" s="850"/>
      <c r="I50" s="851"/>
      <c r="J50" s="849">
        <v>22828729</v>
      </c>
      <c r="K50" s="850"/>
      <c r="L50" s="850"/>
      <c r="M50" s="851"/>
      <c r="N50" s="772"/>
      <c r="O50" s="773"/>
      <c r="P50" s="774"/>
      <c r="Q50" s="772"/>
      <c r="R50" s="773"/>
      <c r="S50" s="773"/>
      <c r="T50" s="774"/>
      <c r="U50" s="849">
        <f t="shared" ref="U50:U51" si="4">J50</f>
        <v>22828729</v>
      </c>
      <c r="V50" s="850"/>
      <c r="W50" s="851"/>
      <c r="X50" s="772"/>
      <c r="Y50" s="773"/>
      <c r="Z50" s="773"/>
      <c r="AA50" s="774"/>
      <c r="AB50" s="772"/>
      <c r="AC50" s="773"/>
      <c r="AD50" s="774"/>
      <c r="AE50" s="849">
        <f t="shared" ref="AE50" si="5">U50*AB50/100</f>
        <v>0</v>
      </c>
      <c r="AF50" s="850"/>
      <c r="AG50" s="850"/>
      <c r="AH50" s="851"/>
      <c r="AI50" s="772"/>
      <c r="AJ50" s="773"/>
      <c r="AK50" s="773"/>
      <c r="AL50" s="774"/>
      <c r="AM50" s="772"/>
      <c r="AN50" s="773"/>
      <c r="AO50" s="773"/>
      <c r="AP50" s="774"/>
      <c r="AQ50" s="772"/>
      <c r="AR50" s="773"/>
      <c r="AS50" s="773"/>
      <c r="AT50" s="774"/>
      <c r="AU50" s="775" t="s">
        <v>21</v>
      </c>
      <c r="AV50" s="776"/>
      <c r="AW50" s="761"/>
      <c r="AX50" s="767"/>
      <c r="AY50" s="767"/>
      <c r="AZ50" s="785"/>
      <c r="BA50" s="23"/>
      <c r="BB50" s="23"/>
      <c r="BC50" s="23"/>
      <c r="BD50" s="23"/>
      <c r="BE50" s="23"/>
      <c r="BF50" s="23"/>
      <c r="BG50" s="24"/>
      <c r="BH50" s="24"/>
      <c r="BI50" s="24"/>
      <c r="BJ50" s="24"/>
    </row>
    <row r="51" spans="1:62" s="15" customFormat="1" ht="15.75" thickBot="1" x14ac:dyDescent="0.3">
      <c r="A51" s="54"/>
      <c r="B51" s="852" t="s">
        <v>55</v>
      </c>
      <c r="C51" s="853"/>
      <c r="D51" s="853"/>
      <c r="E51" s="854"/>
      <c r="F51" s="849">
        <f>F49</f>
        <v>21481090.91</v>
      </c>
      <c r="G51" s="850"/>
      <c r="H51" s="850"/>
      <c r="I51" s="851"/>
      <c r="J51" s="849">
        <f>F51</f>
        <v>21481090.91</v>
      </c>
      <c r="K51" s="850"/>
      <c r="L51" s="850"/>
      <c r="M51" s="851"/>
      <c r="N51" s="768" t="s">
        <v>23</v>
      </c>
      <c r="O51" s="769"/>
      <c r="P51" s="770"/>
      <c r="Q51" s="761"/>
      <c r="R51" s="767"/>
      <c r="S51" s="767"/>
      <c r="T51" s="762"/>
      <c r="U51" s="849">
        <f t="shared" si="4"/>
        <v>21481090.91</v>
      </c>
      <c r="V51" s="850"/>
      <c r="W51" s="851"/>
      <c r="X51" s="768" t="s">
        <v>23</v>
      </c>
      <c r="Y51" s="769"/>
      <c r="Z51" s="769"/>
      <c r="AA51" s="770"/>
      <c r="AB51" s="768" t="s">
        <v>23</v>
      </c>
      <c r="AC51" s="769"/>
      <c r="AD51" s="770"/>
      <c r="AE51" s="849">
        <f>AE49</f>
        <v>472584.00002000004</v>
      </c>
      <c r="AF51" s="850"/>
      <c r="AG51" s="850"/>
      <c r="AH51" s="851"/>
      <c r="AI51" s="768" t="s">
        <v>23</v>
      </c>
      <c r="AJ51" s="769"/>
      <c r="AK51" s="769"/>
      <c r="AL51" s="770"/>
      <c r="AM51" s="761"/>
      <c r="AN51" s="767"/>
      <c r="AO51" s="767"/>
      <c r="AP51" s="762"/>
      <c r="AQ51" s="761"/>
      <c r="AR51" s="767"/>
      <c r="AS51" s="767"/>
      <c r="AT51" s="762"/>
      <c r="AU51" s="761">
        <v>9000</v>
      </c>
      <c r="AV51" s="762"/>
      <c r="AW51" s="858">
        <f>AE51</f>
        <v>472584.00002000004</v>
      </c>
      <c r="AX51" s="859"/>
      <c r="AY51" s="859"/>
      <c r="AZ51" s="860"/>
      <c r="BA51" s="23"/>
      <c r="BB51" s="23"/>
      <c r="BC51" s="23"/>
      <c r="BD51" s="23"/>
      <c r="BE51" s="23"/>
      <c r="BF51" s="23"/>
      <c r="BG51" s="24"/>
      <c r="BH51" s="24"/>
      <c r="BI51" s="24"/>
      <c r="BJ51" s="24"/>
    </row>
    <row r="53" spans="1:62" s="15" customFormat="1" ht="15.75" customHeight="1" x14ac:dyDescent="0.25">
      <c r="A53" s="54"/>
      <c r="B53" s="365" t="s">
        <v>492</v>
      </c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5"/>
      <c r="BF53" s="365"/>
    </row>
    <row r="54" spans="1:62" s="7" customFormat="1" ht="8.1" customHeight="1" thickBot="1" x14ac:dyDescent="0.3">
      <c r="A54" s="54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11"/>
      <c r="BB54" s="11"/>
      <c r="BC54" s="11"/>
      <c r="BD54" s="11"/>
      <c r="BE54" s="11"/>
      <c r="BF54" s="11"/>
      <c r="BG54" s="11"/>
      <c r="BH54" s="11"/>
      <c r="BI54" s="11"/>
      <c r="BJ54" s="11"/>
    </row>
    <row r="55" spans="1:62" s="15" customFormat="1" ht="50.1" customHeight="1" x14ac:dyDescent="0.25">
      <c r="A55" s="55"/>
      <c r="B55" s="724" t="s">
        <v>59</v>
      </c>
      <c r="C55" s="725"/>
      <c r="D55" s="725"/>
      <c r="E55" s="726"/>
      <c r="F55" s="730" t="s">
        <v>155</v>
      </c>
      <c r="G55" s="731"/>
      <c r="H55" s="731"/>
      <c r="I55" s="731"/>
      <c r="J55" s="731"/>
      <c r="K55" s="731"/>
      <c r="L55" s="731"/>
      <c r="M55" s="791"/>
      <c r="N55" s="730" t="s">
        <v>60</v>
      </c>
      <c r="O55" s="731"/>
      <c r="P55" s="731"/>
      <c r="Q55" s="731"/>
      <c r="R55" s="731"/>
      <c r="S55" s="731"/>
      <c r="T55" s="791"/>
      <c r="U55" s="729" t="s">
        <v>175</v>
      </c>
      <c r="V55" s="725"/>
      <c r="W55" s="726"/>
      <c r="X55" s="729" t="s">
        <v>93</v>
      </c>
      <c r="Y55" s="725"/>
      <c r="Z55" s="725"/>
      <c r="AA55" s="726"/>
      <c r="AB55" s="729" t="s">
        <v>61</v>
      </c>
      <c r="AC55" s="725"/>
      <c r="AD55" s="726"/>
      <c r="AE55" s="729" t="s">
        <v>176</v>
      </c>
      <c r="AF55" s="725"/>
      <c r="AG55" s="725"/>
      <c r="AH55" s="726"/>
      <c r="AI55" s="730" t="s">
        <v>62</v>
      </c>
      <c r="AJ55" s="731"/>
      <c r="AK55" s="731"/>
      <c r="AL55" s="731"/>
      <c r="AM55" s="731"/>
      <c r="AN55" s="731"/>
      <c r="AO55" s="731"/>
      <c r="AP55" s="791"/>
      <c r="AQ55" s="729" t="s">
        <v>159</v>
      </c>
      <c r="AR55" s="725"/>
      <c r="AS55" s="725"/>
      <c r="AT55" s="725"/>
      <c r="AU55" s="804" t="s">
        <v>4</v>
      </c>
      <c r="AV55" s="804"/>
      <c r="AW55" s="725" t="s">
        <v>158</v>
      </c>
      <c r="AX55" s="725"/>
      <c r="AY55" s="725"/>
      <c r="AZ55" s="788"/>
      <c r="BA55" s="22"/>
      <c r="BB55" s="22"/>
      <c r="BC55" s="22"/>
      <c r="BD55" s="22"/>
      <c r="BE55" s="22"/>
      <c r="BF55" s="22"/>
      <c r="BG55" s="24"/>
      <c r="BH55" s="24"/>
      <c r="BI55" s="24"/>
      <c r="BJ55" s="24"/>
    </row>
    <row r="56" spans="1:62" s="15" customFormat="1" ht="141" customHeight="1" x14ac:dyDescent="0.25">
      <c r="A56" s="55"/>
      <c r="B56" s="728"/>
      <c r="C56" s="692"/>
      <c r="D56" s="692"/>
      <c r="E56" s="693"/>
      <c r="F56" s="697" t="s">
        <v>6</v>
      </c>
      <c r="G56" s="698"/>
      <c r="H56" s="698"/>
      <c r="I56" s="698"/>
      <c r="J56" s="699" t="s">
        <v>63</v>
      </c>
      <c r="K56" s="699"/>
      <c r="L56" s="699"/>
      <c r="M56" s="699"/>
      <c r="N56" s="697" t="s">
        <v>64</v>
      </c>
      <c r="O56" s="698"/>
      <c r="P56" s="790"/>
      <c r="Q56" s="697" t="s">
        <v>157</v>
      </c>
      <c r="R56" s="698"/>
      <c r="S56" s="698"/>
      <c r="T56" s="790"/>
      <c r="U56" s="691"/>
      <c r="V56" s="692"/>
      <c r="W56" s="693"/>
      <c r="X56" s="691"/>
      <c r="Y56" s="692"/>
      <c r="Z56" s="692"/>
      <c r="AA56" s="693"/>
      <c r="AB56" s="691"/>
      <c r="AC56" s="692"/>
      <c r="AD56" s="693"/>
      <c r="AE56" s="691"/>
      <c r="AF56" s="692"/>
      <c r="AG56" s="692"/>
      <c r="AH56" s="693"/>
      <c r="AI56" s="697" t="s">
        <v>156</v>
      </c>
      <c r="AJ56" s="698"/>
      <c r="AK56" s="698"/>
      <c r="AL56" s="790"/>
      <c r="AM56" s="697" t="s">
        <v>150</v>
      </c>
      <c r="AN56" s="698"/>
      <c r="AO56" s="698"/>
      <c r="AP56" s="790"/>
      <c r="AQ56" s="691"/>
      <c r="AR56" s="692"/>
      <c r="AS56" s="692"/>
      <c r="AT56" s="692"/>
      <c r="AU56" s="699"/>
      <c r="AV56" s="699"/>
      <c r="AW56" s="692"/>
      <c r="AX56" s="692"/>
      <c r="AY56" s="692"/>
      <c r="AZ56" s="734"/>
      <c r="BA56" s="22"/>
      <c r="BB56" s="22"/>
      <c r="BC56" s="22"/>
      <c r="BD56" s="22"/>
      <c r="BE56" s="22"/>
      <c r="BF56" s="22"/>
      <c r="BG56" s="24"/>
      <c r="BH56" s="24"/>
      <c r="BI56" s="24"/>
      <c r="BJ56" s="24"/>
    </row>
    <row r="57" spans="1:62" s="15" customFormat="1" ht="15.75" thickBot="1" x14ac:dyDescent="0.3">
      <c r="A57" s="55"/>
      <c r="B57" s="787">
        <v>1</v>
      </c>
      <c r="C57" s="767"/>
      <c r="D57" s="767"/>
      <c r="E57" s="762"/>
      <c r="F57" s="761">
        <v>2</v>
      </c>
      <c r="G57" s="767"/>
      <c r="H57" s="767"/>
      <c r="I57" s="762"/>
      <c r="J57" s="761">
        <v>3</v>
      </c>
      <c r="K57" s="767"/>
      <c r="L57" s="767"/>
      <c r="M57" s="762"/>
      <c r="N57" s="761">
        <v>4</v>
      </c>
      <c r="O57" s="767"/>
      <c r="P57" s="762"/>
      <c r="Q57" s="761">
        <v>5</v>
      </c>
      <c r="R57" s="767"/>
      <c r="S57" s="767"/>
      <c r="T57" s="762"/>
      <c r="U57" s="761">
        <v>6</v>
      </c>
      <c r="V57" s="767"/>
      <c r="W57" s="762"/>
      <c r="X57" s="761">
        <v>7</v>
      </c>
      <c r="Y57" s="767"/>
      <c r="Z57" s="767"/>
      <c r="AA57" s="762"/>
      <c r="AB57" s="761">
        <v>8</v>
      </c>
      <c r="AC57" s="767"/>
      <c r="AD57" s="762"/>
      <c r="AE57" s="761">
        <v>9</v>
      </c>
      <c r="AF57" s="767"/>
      <c r="AG57" s="767"/>
      <c r="AH57" s="762"/>
      <c r="AI57" s="761">
        <v>10</v>
      </c>
      <c r="AJ57" s="767"/>
      <c r="AK57" s="767"/>
      <c r="AL57" s="762"/>
      <c r="AM57" s="761">
        <v>11</v>
      </c>
      <c r="AN57" s="767"/>
      <c r="AO57" s="767"/>
      <c r="AP57" s="762"/>
      <c r="AQ57" s="761">
        <v>12</v>
      </c>
      <c r="AR57" s="767"/>
      <c r="AS57" s="767"/>
      <c r="AT57" s="762"/>
      <c r="AU57" s="761">
        <v>13</v>
      </c>
      <c r="AV57" s="762"/>
      <c r="AW57" s="761">
        <v>14</v>
      </c>
      <c r="AX57" s="767"/>
      <c r="AY57" s="767"/>
      <c r="AZ57" s="785"/>
      <c r="BA57" s="23"/>
      <c r="BB57" s="23"/>
      <c r="BC57" s="23"/>
      <c r="BD57" s="23"/>
      <c r="BE57" s="23"/>
      <c r="BF57" s="23"/>
      <c r="BG57" s="24"/>
      <c r="BH57" s="24"/>
      <c r="BI57" s="24"/>
      <c r="BJ57" s="24"/>
    </row>
    <row r="58" spans="1:62" s="15" customFormat="1" ht="15.75" thickBot="1" x14ac:dyDescent="0.3">
      <c r="A58" s="55"/>
      <c r="B58" s="809">
        <v>78701000</v>
      </c>
      <c r="C58" s="808"/>
      <c r="D58" s="808"/>
      <c r="E58" s="708"/>
      <c r="F58" s="849">
        <v>21609090.91</v>
      </c>
      <c r="G58" s="850"/>
      <c r="H58" s="850"/>
      <c r="I58" s="851"/>
      <c r="J58" s="849">
        <f>F58</f>
        <v>21609090.91</v>
      </c>
      <c r="K58" s="850"/>
      <c r="L58" s="850"/>
      <c r="M58" s="851"/>
      <c r="N58" s="849"/>
      <c r="O58" s="850"/>
      <c r="P58" s="851"/>
      <c r="Q58" s="849"/>
      <c r="R58" s="850"/>
      <c r="S58" s="850"/>
      <c r="T58" s="851"/>
      <c r="U58" s="849">
        <f>J58</f>
        <v>21609090.91</v>
      </c>
      <c r="V58" s="850"/>
      <c r="W58" s="851"/>
      <c r="X58" s="849"/>
      <c r="Y58" s="850"/>
      <c r="Z58" s="850"/>
      <c r="AA58" s="851"/>
      <c r="AB58" s="703">
        <v>2.2000000000000002</v>
      </c>
      <c r="AC58" s="808"/>
      <c r="AD58" s="708"/>
      <c r="AE58" s="849">
        <f>U58*AB58/100</f>
        <v>475400.00002000004</v>
      </c>
      <c r="AF58" s="850"/>
      <c r="AG58" s="850"/>
      <c r="AH58" s="851"/>
      <c r="AI58" s="849"/>
      <c r="AJ58" s="850"/>
      <c r="AK58" s="850"/>
      <c r="AL58" s="851"/>
      <c r="AM58" s="849"/>
      <c r="AN58" s="850"/>
      <c r="AO58" s="850"/>
      <c r="AP58" s="851"/>
      <c r="AQ58" s="861"/>
      <c r="AR58" s="846"/>
      <c r="AS58" s="846"/>
      <c r="AT58" s="862"/>
      <c r="AU58" s="805" t="s">
        <v>20</v>
      </c>
      <c r="AV58" s="806"/>
      <c r="AW58" s="861">
        <f>SUM(AE58:AT58)</f>
        <v>475400.00002000004</v>
      </c>
      <c r="AX58" s="846"/>
      <c r="AY58" s="846"/>
      <c r="AZ58" s="847"/>
      <c r="BA58" s="23"/>
      <c r="BB58" s="23"/>
      <c r="BC58" s="23"/>
      <c r="BD58" s="23"/>
      <c r="BE58" s="23"/>
      <c r="BF58" s="23"/>
      <c r="BG58" s="24"/>
      <c r="BH58" s="24"/>
      <c r="BI58" s="24"/>
      <c r="BJ58" s="24"/>
    </row>
    <row r="59" spans="1:62" s="15" customFormat="1" ht="15" hidden="1" customHeight="1" x14ac:dyDescent="0.3">
      <c r="A59" s="55"/>
      <c r="B59" s="778"/>
      <c r="C59" s="773"/>
      <c r="D59" s="773"/>
      <c r="E59" s="774"/>
      <c r="F59" s="849">
        <v>22828728</v>
      </c>
      <c r="G59" s="850"/>
      <c r="H59" s="850"/>
      <c r="I59" s="851"/>
      <c r="J59" s="849">
        <v>22828729</v>
      </c>
      <c r="K59" s="850"/>
      <c r="L59" s="850"/>
      <c r="M59" s="851"/>
      <c r="N59" s="772"/>
      <c r="O59" s="773"/>
      <c r="P59" s="774"/>
      <c r="Q59" s="772"/>
      <c r="R59" s="773"/>
      <c r="S59" s="773"/>
      <c r="T59" s="774"/>
      <c r="U59" s="849">
        <f t="shared" ref="U59:U60" si="6">J59</f>
        <v>22828729</v>
      </c>
      <c r="V59" s="850"/>
      <c r="W59" s="851"/>
      <c r="X59" s="772"/>
      <c r="Y59" s="773"/>
      <c r="Z59" s="773"/>
      <c r="AA59" s="774"/>
      <c r="AB59" s="772"/>
      <c r="AC59" s="773"/>
      <c r="AD59" s="774"/>
      <c r="AE59" s="849">
        <f t="shared" ref="AE59" si="7">U59*AB59/100</f>
        <v>0</v>
      </c>
      <c r="AF59" s="850"/>
      <c r="AG59" s="850"/>
      <c r="AH59" s="851"/>
      <c r="AI59" s="772"/>
      <c r="AJ59" s="773"/>
      <c r="AK59" s="773"/>
      <c r="AL59" s="774"/>
      <c r="AM59" s="772"/>
      <c r="AN59" s="773"/>
      <c r="AO59" s="773"/>
      <c r="AP59" s="774"/>
      <c r="AQ59" s="772"/>
      <c r="AR59" s="773"/>
      <c r="AS59" s="773"/>
      <c r="AT59" s="774"/>
      <c r="AU59" s="775" t="s">
        <v>21</v>
      </c>
      <c r="AV59" s="776"/>
      <c r="AW59" s="761"/>
      <c r="AX59" s="767"/>
      <c r="AY59" s="767"/>
      <c r="AZ59" s="785"/>
      <c r="BA59" s="23"/>
      <c r="BB59" s="23"/>
      <c r="BC59" s="23"/>
      <c r="BD59" s="23"/>
      <c r="BE59" s="23"/>
      <c r="BF59" s="23"/>
      <c r="BG59" s="24"/>
      <c r="BH59" s="24"/>
      <c r="BI59" s="24"/>
      <c r="BJ59" s="24"/>
    </row>
    <row r="60" spans="1:62" s="15" customFormat="1" ht="15.75" hidden="1" customHeight="1" thickBot="1" x14ac:dyDescent="0.3">
      <c r="A60" s="55"/>
      <c r="B60" s="787"/>
      <c r="C60" s="767"/>
      <c r="D60" s="767"/>
      <c r="E60" s="762"/>
      <c r="F60" s="849">
        <f>F58</f>
        <v>21609090.91</v>
      </c>
      <c r="G60" s="850"/>
      <c r="H60" s="850"/>
      <c r="I60" s="851"/>
      <c r="J60" s="849">
        <f>F60</f>
        <v>21609090.91</v>
      </c>
      <c r="K60" s="850"/>
      <c r="L60" s="850"/>
      <c r="M60" s="851"/>
      <c r="N60" s="768" t="s">
        <v>23</v>
      </c>
      <c r="O60" s="769"/>
      <c r="P60" s="770"/>
      <c r="Q60" s="761"/>
      <c r="R60" s="767"/>
      <c r="S60" s="767"/>
      <c r="T60" s="762"/>
      <c r="U60" s="849">
        <f t="shared" si="6"/>
        <v>21609090.91</v>
      </c>
      <c r="V60" s="850"/>
      <c r="W60" s="851"/>
      <c r="X60" s="768" t="s">
        <v>23</v>
      </c>
      <c r="Y60" s="769"/>
      <c r="Z60" s="769"/>
      <c r="AA60" s="770"/>
      <c r="AB60" s="768" t="s">
        <v>23</v>
      </c>
      <c r="AC60" s="769"/>
      <c r="AD60" s="770"/>
      <c r="AE60" s="849">
        <f>AE58</f>
        <v>475400.00002000004</v>
      </c>
      <c r="AF60" s="850"/>
      <c r="AG60" s="850"/>
      <c r="AH60" s="851"/>
      <c r="AI60" s="768" t="s">
        <v>23</v>
      </c>
      <c r="AJ60" s="769"/>
      <c r="AK60" s="769"/>
      <c r="AL60" s="770"/>
      <c r="AM60" s="761"/>
      <c r="AN60" s="767"/>
      <c r="AO60" s="767"/>
      <c r="AP60" s="762"/>
      <c r="AQ60" s="761"/>
      <c r="AR60" s="767"/>
      <c r="AS60" s="767"/>
      <c r="AT60" s="762"/>
      <c r="AU60" s="761">
        <v>9000</v>
      </c>
      <c r="AV60" s="762"/>
      <c r="AW60" s="858">
        <f>AE60</f>
        <v>475400.00002000004</v>
      </c>
      <c r="AX60" s="859"/>
      <c r="AY60" s="859"/>
      <c r="AZ60" s="860"/>
      <c r="BA60" s="23"/>
      <c r="BB60" s="23"/>
      <c r="BC60" s="23"/>
      <c r="BD60" s="23"/>
      <c r="BE60" s="23"/>
      <c r="BF60" s="23"/>
      <c r="BG60" s="24"/>
      <c r="BH60" s="24"/>
      <c r="BI60" s="24"/>
      <c r="BJ60" s="24"/>
    </row>
    <row r="61" spans="1:62" s="15" customFormat="1" ht="15.75" thickBot="1" x14ac:dyDescent="0.3">
      <c r="A61" s="54"/>
      <c r="B61" s="852" t="s">
        <v>55</v>
      </c>
      <c r="C61" s="853"/>
      <c r="D61" s="853"/>
      <c r="E61" s="854"/>
      <c r="F61" s="849">
        <f>SUM(F58)</f>
        <v>21609090.91</v>
      </c>
      <c r="G61" s="850"/>
      <c r="H61" s="850"/>
      <c r="I61" s="851"/>
      <c r="J61" s="855">
        <f>SUM(J58)</f>
        <v>21609090.91</v>
      </c>
      <c r="K61" s="856"/>
      <c r="L61" s="856"/>
      <c r="M61" s="857"/>
      <c r="N61" s="768" t="s">
        <v>23</v>
      </c>
      <c r="O61" s="769"/>
      <c r="P61" s="770"/>
      <c r="Q61" s="761"/>
      <c r="R61" s="767"/>
      <c r="S61" s="767"/>
      <c r="T61" s="762"/>
      <c r="U61" s="849">
        <f>U58</f>
        <v>21609090.91</v>
      </c>
      <c r="V61" s="850"/>
      <c r="W61" s="850"/>
      <c r="X61" s="768" t="s">
        <v>23</v>
      </c>
      <c r="Y61" s="769"/>
      <c r="Z61" s="769"/>
      <c r="AA61" s="770"/>
      <c r="AB61" s="768" t="s">
        <v>23</v>
      </c>
      <c r="AC61" s="769"/>
      <c r="AD61" s="770"/>
      <c r="AE61" s="849">
        <f>SUM(AE58)</f>
        <v>475400.00002000004</v>
      </c>
      <c r="AF61" s="850"/>
      <c r="AG61" s="850"/>
      <c r="AH61" s="851"/>
      <c r="AI61" s="768" t="s">
        <v>23</v>
      </c>
      <c r="AJ61" s="769"/>
      <c r="AK61" s="769"/>
      <c r="AL61" s="770"/>
      <c r="AM61" s="761"/>
      <c r="AN61" s="767"/>
      <c r="AO61" s="767"/>
      <c r="AP61" s="762"/>
      <c r="AQ61" s="761"/>
      <c r="AR61" s="767"/>
      <c r="AS61" s="767"/>
      <c r="AT61" s="762"/>
      <c r="AU61" s="761">
        <v>9000</v>
      </c>
      <c r="AV61" s="762"/>
      <c r="AW61" s="846">
        <f t="shared" ref="AW61" si="8">AE61</f>
        <v>475400.00002000004</v>
      </c>
      <c r="AX61" s="846"/>
      <c r="AY61" s="846"/>
      <c r="AZ61" s="847"/>
      <c r="BA61" s="23"/>
      <c r="BB61" s="23"/>
      <c r="BC61" s="23"/>
      <c r="BD61" s="23"/>
      <c r="BE61" s="23"/>
      <c r="BF61" s="23"/>
      <c r="BG61" s="24"/>
      <c r="BH61" s="24"/>
      <c r="BI61" s="24"/>
      <c r="BJ61" s="24"/>
    </row>
    <row r="63" spans="1:62" s="15" customFormat="1" ht="15.75" customHeight="1" x14ac:dyDescent="0.25">
      <c r="A63" s="54"/>
      <c r="B63" s="365" t="s">
        <v>487</v>
      </c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365"/>
      <c r="AU63" s="365"/>
      <c r="AV63" s="365"/>
      <c r="AW63" s="365"/>
      <c r="AX63" s="365"/>
      <c r="AY63" s="365"/>
      <c r="AZ63" s="365"/>
      <c r="BA63" s="365"/>
      <c r="BB63" s="365"/>
      <c r="BC63" s="365"/>
      <c r="BD63" s="365"/>
      <c r="BE63" s="365"/>
      <c r="BF63" s="365"/>
    </row>
    <row r="64" spans="1:62" s="7" customFormat="1" ht="8.1" customHeight="1" thickBot="1" x14ac:dyDescent="0.3">
      <c r="A64" s="54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11"/>
      <c r="BB64" s="11"/>
      <c r="BC64" s="11"/>
      <c r="BD64" s="11"/>
      <c r="BE64" s="11"/>
      <c r="BF64" s="11"/>
      <c r="BG64" s="11"/>
      <c r="BH64" s="11"/>
      <c r="BI64" s="11"/>
      <c r="BJ64" s="11"/>
    </row>
    <row r="65" spans="1:62" s="15" customFormat="1" ht="50.1" customHeight="1" x14ac:dyDescent="0.25">
      <c r="A65" s="55"/>
      <c r="B65" s="724" t="s">
        <v>59</v>
      </c>
      <c r="C65" s="725"/>
      <c r="D65" s="725"/>
      <c r="E65" s="726"/>
      <c r="F65" s="730" t="s">
        <v>155</v>
      </c>
      <c r="G65" s="731"/>
      <c r="H65" s="731"/>
      <c r="I65" s="731"/>
      <c r="J65" s="731"/>
      <c r="K65" s="731"/>
      <c r="L65" s="731"/>
      <c r="M65" s="791"/>
      <c r="N65" s="730" t="s">
        <v>60</v>
      </c>
      <c r="O65" s="731"/>
      <c r="P65" s="731"/>
      <c r="Q65" s="731"/>
      <c r="R65" s="731"/>
      <c r="S65" s="731"/>
      <c r="T65" s="791"/>
      <c r="U65" s="729" t="s">
        <v>175</v>
      </c>
      <c r="V65" s="725"/>
      <c r="W65" s="726"/>
      <c r="X65" s="729" t="s">
        <v>93</v>
      </c>
      <c r="Y65" s="725"/>
      <c r="Z65" s="725"/>
      <c r="AA65" s="726"/>
      <c r="AB65" s="729" t="s">
        <v>61</v>
      </c>
      <c r="AC65" s="725"/>
      <c r="AD65" s="726"/>
      <c r="AE65" s="729" t="s">
        <v>176</v>
      </c>
      <c r="AF65" s="725"/>
      <c r="AG65" s="725"/>
      <c r="AH65" s="726"/>
      <c r="AI65" s="730" t="s">
        <v>62</v>
      </c>
      <c r="AJ65" s="731"/>
      <c r="AK65" s="731"/>
      <c r="AL65" s="731"/>
      <c r="AM65" s="731"/>
      <c r="AN65" s="731"/>
      <c r="AO65" s="731"/>
      <c r="AP65" s="791"/>
      <c r="AQ65" s="729" t="s">
        <v>159</v>
      </c>
      <c r="AR65" s="725"/>
      <c r="AS65" s="725"/>
      <c r="AT65" s="725"/>
      <c r="AU65" s="804" t="s">
        <v>4</v>
      </c>
      <c r="AV65" s="804"/>
      <c r="AW65" s="725" t="s">
        <v>158</v>
      </c>
      <c r="AX65" s="725"/>
      <c r="AY65" s="725"/>
      <c r="AZ65" s="788"/>
      <c r="BA65" s="22"/>
      <c r="BB65" s="22"/>
      <c r="BC65" s="22"/>
      <c r="BD65" s="22"/>
      <c r="BE65" s="22"/>
      <c r="BF65" s="22"/>
      <c r="BG65" s="24"/>
      <c r="BH65" s="24"/>
      <c r="BI65" s="24"/>
      <c r="BJ65" s="24"/>
    </row>
    <row r="66" spans="1:62" s="15" customFormat="1" ht="141" customHeight="1" x14ac:dyDescent="0.25">
      <c r="A66" s="55"/>
      <c r="B66" s="728"/>
      <c r="C66" s="692"/>
      <c r="D66" s="692"/>
      <c r="E66" s="693"/>
      <c r="F66" s="697" t="s">
        <v>6</v>
      </c>
      <c r="G66" s="698"/>
      <c r="H66" s="698"/>
      <c r="I66" s="698"/>
      <c r="J66" s="699" t="s">
        <v>63</v>
      </c>
      <c r="K66" s="699"/>
      <c r="L66" s="699"/>
      <c r="M66" s="699"/>
      <c r="N66" s="697" t="s">
        <v>64</v>
      </c>
      <c r="O66" s="698"/>
      <c r="P66" s="790"/>
      <c r="Q66" s="697" t="s">
        <v>157</v>
      </c>
      <c r="R66" s="698"/>
      <c r="S66" s="698"/>
      <c r="T66" s="790"/>
      <c r="U66" s="691"/>
      <c r="V66" s="692"/>
      <c r="W66" s="693"/>
      <c r="X66" s="691"/>
      <c r="Y66" s="692"/>
      <c r="Z66" s="692"/>
      <c r="AA66" s="693"/>
      <c r="AB66" s="691"/>
      <c r="AC66" s="692"/>
      <c r="AD66" s="693"/>
      <c r="AE66" s="691"/>
      <c r="AF66" s="692"/>
      <c r="AG66" s="692"/>
      <c r="AH66" s="693"/>
      <c r="AI66" s="697" t="s">
        <v>156</v>
      </c>
      <c r="AJ66" s="698"/>
      <c r="AK66" s="698"/>
      <c r="AL66" s="790"/>
      <c r="AM66" s="697" t="s">
        <v>150</v>
      </c>
      <c r="AN66" s="698"/>
      <c r="AO66" s="698"/>
      <c r="AP66" s="790"/>
      <c r="AQ66" s="691"/>
      <c r="AR66" s="692"/>
      <c r="AS66" s="692"/>
      <c r="AT66" s="692"/>
      <c r="AU66" s="699"/>
      <c r="AV66" s="699"/>
      <c r="AW66" s="692"/>
      <c r="AX66" s="692"/>
      <c r="AY66" s="692"/>
      <c r="AZ66" s="734"/>
      <c r="BA66" s="22"/>
      <c r="BB66" s="22"/>
      <c r="BC66" s="22"/>
      <c r="BD66" s="22"/>
      <c r="BE66" s="22"/>
      <c r="BF66" s="22"/>
      <c r="BG66" s="24"/>
      <c r="BH66" s="24"/>
      <c r="BI66" s="24"/>
      <c r="BJ66" s="24"/>
    </row>
    <row r="67" spans="1:62" s="15" customFormat="1" ht="15.75" thickBot="1" x14ac:dyDescent="0.3">
      <c r="A67" s="55"/>
      <c r="B67" s="787">
        <v>1</v>
      </c>
      <c r="C67" s="767"/>
      <c r="D67" s="767"/>
      <c r="E67" s="762"/>
      <c r="F67" s="761">
        <v>2</v>
      </c>
      <c r="G67" s="767"/>
      <c r="H67" s="767"/>
      <c r="I67" s="762"/>
      <c r="J67" s="761">
        <v>3</v>
      </c>
      <c r="K67" s="767"/>
      <c r="L67" s="767"/>
      <c r="M67" s="762"/>
      <c r="N67" s="761">
        <v>4</v>
      </c>
      <c r="O67" s="767"/>
      <c r="P67" s="762"/>
      <c r="Q67" s="761">
        <v>5</v>
      </c>
      <c r="R67" s="767"/>
      <c r="S67" s="767"/>
      <c r="T67" s="762"/>
      <c r="U67" s="761">
        <v>6</v>
      </c>
      <c r="V67" s="767"/>
      <c r="W67" s="762"/>
      <c r="X67" s="761">
        <v>7</v>
      </c>
      <c r="Y67" s="767"/>
      <c r="Z67" s="767"/>
      <c r="AA67" s="762"/>
      <c r="AB67" s="761">
        <v>8</v>
      </c>
      <c r="AC67" s="767"/>
      <c r="AD67" s="762"/>
      <c r="AE67" s="761">
        <v>9</v>
      </c>
      <c r="AF67" s="767"/>
      <c r="AG67" s="767"/>
      <c r="AH67" s="762"/>
      <c r="AI67" s="761">
        <v>10</v>
      </c>
      <c r="AJ67" s="767"/>
      <c r="AK67" s="767"/>
      <c r="AL67" s="762"/>
      <c r="AM67" s="761">
        <v>11</v>
      </c>
      <c r="AN67" s="767"/>
      <c r="AO67" s="767"/>
      <c r="AP67" s="762"/>
      <c r="AQ67" s="761">
        <v>12</v>
      </c>
      <c r="AR67" s="767"/>
      <c r="AS67" s="767"/>
      <c r="AT67" s="762"/>
      <c r="AU67" s="761">
        <v>13</v>
      </c>
      <c r="AV67" s="762"/>
      <c r="AW67" s="761">
        <v>14</v>
      </c>
      <c r="AX67" s="767"/>
      <c r="AY67" s="767"/>
      <c r="AZ67" s="785"/>
      <c r="BA67" s="23"/>
      <c r="BB67" s="23"/>
      <c r="BC67" s="23"/>
      <c r="BD67" s="23"/>
      <c r="BE67" s="23"/>
      <c r="BF67" s="23"/>
      <c r="BG67" s="24"/>
      <c r="BH67" s="24"/>
      <c r="BI67" s="24"/>
      <c r="BJ67" s="24"/>
    </row>
    <row r="68" spans="1:62" s="15" customFormat="1" ht="15.75" thickBot="1" x14ac:dyDescent="0.3">
      <c r="A68" s="55"/>
      <c r="B68" s="809">
        <v>78701000</v>
      </c>
      <c r="C68" s="808"/>
      <c r="D68" s="808"/>
      <c r="E68" s="708"/>
      <c r="F68" s="849">
        <v>21609090.91</v>
      </c>
      <c r="G68" s="850"/>
      <c r="H68" s="850"/>
      <c r="I68" s="851"/>
      <c r="J68" s="849">
        <f>F68</f>
        <v>21609090.91</v>
      </c>
      <c r="K68" s="850"/>
      <c r="L68" s="850"/>
      <c r="M68" s="851"/>
      <c r="N68" s="849"/>
      <c r="O68" s="850"/>
      <c r="P68" s="851"/>
      <c r="Q68" s="849"/>
      <c r="R68" s="850"/>
      <c r="S68" s="850"/>
      <c r="T68" s="851"/>
      <c r="U68" s="849">
        <f>J68</f>
        <v>21609090.91</v>
      </c>
      <c r="V68" s="850"/>
      <c r="W68" s="851"/>
      <c r="X68" s="849"/>
      <c r="Y68" s="850"/>
      <c r="Z68" s="850"/>
      <c r="AA68" s="851"/>
      <c r="AB68" s="703">
        <v>2.2000000000000002</v>
      </c>
      <c r="AC68" s="808"/>
      <c r="AD68" s="708"/>
      <c r="AE68" s="849">
        <f>U68*AB68/100</f>
        <v>475400.00002000004</v>
      </c>
      <c r="AF68" s="850"/>
      <c r="AG68" s="850"/>
      <c r="AH68" s="851"/>
      <c r="AI68" s="849"/>
      <c r="AJ68" s="850"/>
      <c r="AK68" s="850"/>
      <c r="AL68" s="851"/>
      <c r="AM68" s="849"/>
      <c r="AN68" s="850"/>
      <c r="AO68" s="850"/>
      <c r="AP68" s="851"/>
      <c r="AQ68" s="861"/>
      <c r="AR68" s="846"/>
      <c r="AS68" s="846"/>
      <c r="AT68" s="862"/>
      <c r="AU68" s="805" t="s">
        <v>20</v>
      </c>
      <c r="AV68" s="806"/>
      <c r="AW68" s="861">
        <f>SUM(AE68:AT68)</f>
        <v>475400.00002000004</v>
      </c>
      <c r="AX68" s="846"/>
      <c r="AY68" s="846"/>
      <c r="AZ68" s="847"/>
      <c r="BA68" s="23"/>
      <c r="BB68" s="23"/>
      <c r="BC68" s="23"/>
      <c r="BD68" s="23"/>
      <c r="BE68" s="23"/>
      <c r="BF68" s="23"/>
      <c r="BG68" s="24"/>
      <c r="BH68" s="24"/>
      <c r="BI68" s="24"/>
      <c r="BJ68" s="24"/>
    </row>
    <row r="69" spans="1:62" s="15" customFormat="1" ht="15" hidden="1" customHeight="1" x14ac:dyDescent="0.3">
      <c r="A69" s="55"/>
      <c r="B69" s="778"/>
      <c r="C69" s="773"/>
      <c r="D69" s="773"/>
      <c r="E69" s="774"/>
      <c r="F69" s="849">
        <v>22828728</v>
      </c>
      <c r="G69" s="850"/>
      <c r="H69" s="850"/>
      <c r="I69" s="851"/>
      <c r="J69" s="849">
        <v>22828729</v>
      </c>
      <c r="K69" s="850"/>
      <c r="L69" s="850"/>
      <c r="M69" s="851"/>
      <c r="N69" s="772"/>
      <c r="O69" s="773"/>
      <c r="P69" s="774"/>
      <c r="Q69" s="772"/>
      <c r="R69" s="773"/>
      <c r="S69" s="773"/>
      <c r="T69" s="774"/>
      <c r="U69" s="849">
        <f t="shared" ref="U69:U70" si="9">J69</f>
        <v>22828729</v>
      </c>
      <c r="V69" s="850"/>
      <c r="W69" s="851"/>
      <c r="X69" s="772"/>
      <c r="Y69" s="773"/>
      <c r="Z69" s="773"/>
      <c r="AA69" s="774"/>
      <c r="AB69" s="772"/>
      <c r="AC69" s="773"/>
      <c r="AD69" s="774"/>
      <c r="AE69" s="849">
        <f t="shared" ref="AE69" si="10">U69*AB69/100</f>
        <v>0</v>
      </c>
      <c r="AF69" s="850"/>
      <c r="AG69" s="850"/>
      <c r="AH69" s="851"/>
      <c r="AI69" s="772"/>
      <c r="AJ69" s="773"/>
      <c r="AK69" s="773"/>
      <c r="AL69" s="774"/>
      <c r="AM69" s="772"/>
      <c r="AN69" s="773"/>
      <c r="AO69" s="773"/>
      <c r="AP69" s="774"/>
      <c r="AQ69" s="772"/>
      <c r="AR69" s="773"/>
      <c r="AS69" s="773"/>
      <c r="AT69" s="774"/>
      <c r="AU69" s="775" t="s">
        <v>21</v>
      </c>
      <c r="AV69" s="776"/>
      <c r="AW69" s="761"/>
      <c r="AX69" s="767"/>
      <c r="AY69" s="767"/>
      <c r="AZ69" s="785"/>
      <c r="BA69" s="23"/>
      <c r="BB69" s="23"/>
      <c r="BC69" s="23"/>
      <c r="BD69" s="23"/>
      <c r="BE69" s="23"/>
      <c r="BF69" s="23"/>
      <c r="BG69" s="24"/>
      <c r="BH69" s="24"/>
      <c r="BI69" s="24"/>
      <c r="BJ69" s="24"/>
    </row>
    <row r="70" spans="1:62" s="15" customFormat="1" ht="15.75" hidden="1" customHeight="1" thickBot="1" x14ac:dyDescent="0.3">
      <c r="A70" s="55"/>
      <c r="B70" s="787"/>
      <c r="C70" s="767"/>
      <c r="D70" s="767"/>
      <c r="E70" s="762"/>
      <c r="F70" s="849">
        <f>F68</f>
        <v>21609090.91</v>
      </c>
      <c r="G70" s="850"/>
      <c r="H70" s="850"/>
      <c r="I70" s="851"/>
      <c r="J70" s="849">
        <f>F70</f>
        <v>21609090.91</v>
      </c>
      <c r="K70" s="850"/>
      <c r="L70" s="850"/>
      <c r="M70" s="851"/>
      <c r="N70" s="768" t="s">
        <v>23</v>
      </c>
      <c r="O70" s="769"/>
      <c r="P70" s="770"/>
      <c r="Q70" s="761"/>
      <c r="R70" s="767"/>
      <c r="S70" s="767"/>
      <c r="T70" s="762"/>
      <c r="U70" s="849">
        <f t="shared" si="9"/>
        <v>21609090.91</v>
      </c>
      <c r="V70" s="850"/>
      <c r="W70" s="851"/>
      <c r="X70" s="768" t="s">
        <v>23</v>
      </c>
      <c r="Y70" s="769"/>
      <c r="Z70" s="769"/>
      <c r="AA70" s="770"/>
      <c r="AB70" s="768" t="s">
        <v>23</v>
      </c>
      <c r="AC70" s="769"/>
      <c r="AD70" s="770"/>
      <c r="AE70" s="849">
        <f>AE68</f>
        <v>475400.00002000004</v>
      </c>
      <c r="AF70" s="850"/>
      <c r="AG70" s="850"/>
      <c r="AH70" s="851"/>
      <c r="AI70" s="768" t="s">
        <v>23</v>
      </c>
      <c r="AJ70" s="769"/>
      <c r="AK70" s="769"/>
      <c r="AL70" s="770"/>
      <c r="AM70" s="761"/>
      <c r="AN70" s="767"/>
      <c r="AO70" s="767"/>
      <c r="AP70" s="762"/>
      <c r="AQ70" s="761"/>
      <c r="AR70" s="767"/>
      <c r="AS70" s="767"/>
      <c r="AT70" s="762"/>
      <c r="AU70" s="761">
        <v>9000</v>
      </c>
      <c r="AV70" s="762"/>
      <c r="AW70" s="858">
        <f>AE70</f>
        <v>475400.00002000004</v>
      </c>
      <c r="AX70" s="859"/>
      <c r="AY70" s="859"/>
      <c r="AZ70" s="860"/>
      <c r="BA70" s="23"/>
      <c r="BB70" s="23"/>
      <c r="BC70" s="23"/>
      <c r="BD70" s="23"/>
      <c r="BE70" s="23"/>
      <c r="BF70" s="23"/>
      <c r="BG70" s="24"/>
      <c r="BH70" s="24"/>
      <c r="BI70" s="24"/>
      <c r="BJ70" s="24"/>
    </row>
    <row r="71" spans="1:62" s="15" customFormat="1" ht="15.75" thickBot="1" x14ac:dyDescent="0.3">
      <c r="A71" s="54"/>
      <c r="B71" s="852" t="s">
        <v>55</v>
      </c>
      <c r="C71" s="853"/>
      <c r="D71" s="853"/>
      <c r="E71" s="854"/>
      <c r="F71" s="849">
        <f>F68</f>
        <v>21609090.91</v>
      </c>
      <c r="G71" s="850"/>
      <c r="H71" s="850"/>
      <c r="I71" s="851"/>
      <c r="J71" s="855">
        <f>J68</f>
        <v>21609090.91</v>
      </c>
      <c r="K71" s="856"/>
      <c r="L71" s="856"/>
      <c r="M71" s="857"/>
      <c r="N71" s="768" t="s">
        <v>23</v>
      </c>
      <c r="O71" s="769"/>
      <c r="P71" s="770"/>
      <c r="Q71" s="761"/>
      <c r="R71" s="767"/>
      <c r="S71" s="767"/>
      <c r="T71" s="762"/>
      <c r="U71" s="849">
        <f t="shared" ref="U71" si="11">J71</f>
        <v>21609090.91</v>
      </c>
      <c r="V71" s="850"/>
      <c r="W71" s="850"/>
      <c r="X71" s="768" t="s">
        <v>23</v>
      </c>
      <c r="Y71" s="769"/>
      <c r="Z71" s="769"/>
      <c r="AA71" s="770"/>
      <c r="AB71" s="768" t="s">
        <v>23</v>
      </c>
      <c r="AC71" s="769"/>
      <c r="AD71" s="770"/>
      <c r="AE71" s="849">
        <f>AE68</f>
        <v>475400.00002000004</v>
      </c>
      <c r="AF71" s="850"/>
      <c r="AG71" s="850"/>
      <c r="AH71" s="851"/>
      <c r="AI71" s="768" t="s">
        <v>23</v>
      </c>
      <c r="AJ71" s="769"/>
      <c r="AK71" s="769"/>
      <c r="AL71" s="770"/>
      <c r="AM71" s="761"/>
      <c r="AN71" s="767"/>
      <c r="AO71" s="767"/>
      <c r="AP71" s="762"/>
      <c r="AQ71" s="761"/>
      <c r="AR71" s="767"/>
      <c r="AS71" s="767"/>
      <c r="AT71" s="762"/>
      <c r="AU71" s="761">
        <v>9000</v>
      </c>
      <c r="AV71" s="762"/>
      <c r="AW71" s="846">
        <f t="shared" ref="AW71" si="12">AE71</f>
        <v>475400.00002000004</v>
      </c>
      <c r="AX71" s="846"/>
      <c r="AY71" s="846"/>
      <c r="AZ71" s="847"/>
      <c r="BA71" s="23"/>
      <c r="BB71" s="23"/>
      <c r="BC71" s="23"/>
      <c r="BD71" s="23"/>
      <c r="BE71" s="23"/>
      <c r="BF71" s="23"/>
      <c r="BG71" s="24"/>
      <c r="BH71" s="24"/>
      <c r="BI71" s="24"/>
      <c r="BJ71" s="24"/>
    </row>
    <row r="73" spans="1:62" s="7" customFormat="1" ht="18" customHeight="1" x14ac:dyDescent="0.25">
      <c r="A73" s="54"/>
      <c r="B73" s="848" t="s">
        <v>145</v>
      </c>
      <c r="C73" s="848"/>
      <c r="D73" s="848"/>
      <c r="E73" s="848"/>
      <c r="F73" s="848"/>
      <c r="G73" s="848"/>
      <c r="H73" s="848"/>
      <c r="I73" s="848"/>
      <c r="J73" s="848"/>
      <c r="K73" s="848"/>
      <c r="L73" s="848"/>
      <c r="M73" s="848"/>
      <c r="N73" s="848"/>
      <c r="O73" s="848"/>
      <c r="P73" s="848"/>
      <c r="Q73" s="848"/>
      <c r="R73" s="848"/>
      <c r="S73" s="848"/>
      <c r="T73" s="848"/>
      <c r="U73" s="848"/>
      <c r="V73" s="848"/>
      <c r="W73" s="848"/>
      <c r="X73" s="848"/>
      <c r="Y73" s="848"/>
      <c r="Z73" s="848"/>
      <c r="AA73" s="848"/>
      <c r="AB73" s="848"/>
      <c r="AC73" s="848"/>
      <c r="AD73" s="848"/>
      <c r="AE73" s="848"/>
      <c r="AF73" s="848"/>
      <c r="AG73" s="848"/>
      <c r="AH73" s="848"/>
      <c r="AI73" s="848"/>
      <c r="AJ73" s="848"/>
      <c r="AK73" s="848"/>
      <c r="AL73" s="848"/>
      <c r="AM73" s="848"/>
      <c r="AN73" s="848"/>
      <c r="AO73" s="848"/>
      <c r="AP73" s="848"/>
      <c r="AQ73" s="848"/>
      <c r="AR73" s="848"/>
      <c r="AS73" s="848"/>
      <c r="AT73" s="848"/>
      <c r="AU73" s="848"/>
      <c r="AV73" s="848"/>
      <c r="AW73" s="848"/>
      <c r="AX73" s="848"/>
      <c r="AY73" s="848"/>
      <c r="AZ73" s="848"/>
    </row>
    <row r="74" spans="1:62" s="7" customFormat="1" ht="8.1" customHeight="1" thickBot="1" x14ac:dyDescent="0.3">
      <c r="A74" s="55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</row>
    <row r="75" spans="1:62" s="7" customFormat="1" ht="24.95" customHeight="1" x14ac:dyDescent="0.25">
      <c r="A75" s="54"/>
      <c r="B75" s="724" t="s">
        <v>95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804" t="s">
        <v>94</v>
      </c>
      <c r="S75" s="804"/>
      <c r="T75" s="804"/>
      <c r="U75" s="804"/>
      <c r="V75" s="804"/>
      <c r="W75" s="804"/>
      <c r="X75" s="804"/>
      <c r="Y75" s="804"/>
      <c r="Z75" s="725" t="s">
        <v>52</v>
      </c>
      <c r="AA75" s="725"/>
      <c r="AB75" s="726"/>
      <c r="AC75" s="730" t="s">
        <v>5</v>
      </c>
      <c r="AD75" s="731"/>
      <c r="AE75" s="731"/>
      <c r="AF75" s="731"/>
      <c r="AG75" s="731"/>
      <c r="AH75" s="731"/>
      <c r="AI75" s="731"/>
      <c r="AJ75" s="731"/>
      <c r="AK75" s="731"/>
      <c r="AL75" s="731"/>
      <c r="AM75" s="731"/>
      <c r="AN75" s="731"/>
      <c r="AO75" s="731"/>
      <c r="AP75" s="731"/>
      <c r="AQ75" s="731"/>
      <c r="AR75" s="731"/>
      <c r="AS75" s="731"/>
      <c r="AT75" s="731"/>
      <c r="AU75" s="731"/>
      <c r="AV75" s="731"/>
      <c r="AW75" s="731"/>
      <c r="AX75" s="731"/>
      <c r="AY75" s="731"/>
      <c r="AZ75" s="732"/>
    </row>
    <row r="76" spans="1:62" s="7" customFormat="1" ht="24.95" customHeight="1" x14ac:dyDescent="0.25">
      <c r="A76" s="54"/>
      <c r="B76" s="727"/>
      <c r="C76" s="694"/>
      <c r="D76" s="694"/>
      <c r="E76" s="694"/>
      <c r="F76" s="694"/>
      <c r="G76" s="694"/>
      <c r="H76" s="694"/>
      <c r="I76" s="694"/>
      <c r="J76" s="694"/>
      <c r="K76" s="694"/>
      <c r="L76" s="694"/>
      <c r="M76" s="694"/>
      <c r="N76" s="694"/>
      <c r="O76" s="694"/>
      <c r="P76" s="694"/>
      <c r="Q76" s="694"/>
      <c r="R76" s="699"/>
      <c r="S76" s="699"/>
      <c r="T76" s="699"/>
      <c r="U76" s="699"/>
      <c r="V76" s="699"/>
      <c r="W76" s="699"/>
      <c r="X76" s="699"/>
      <c r="Y76" s="699"/>
      <c r="Z76" s="694"/>
      <c r="AA76" s="694"/>
      <c r="AB76" s="695"/>
      <c r="AC76" s="688" t="s">
        <v>457</v>
      </c>
      <c r="AD76" s="689"/>
      <c r="AE76" s="689"/>
      <c r="AF76" s="689"/>
      <c r="AG76" s="689"/>
      <c r="AH76" s="689"/>
      <c r="AI76" s="689"/>
      <c r="AJ76" s="690"/>
      <c r="AK76" s="699" t="s">
        <v>463</v>
      </c>
      <c r="AL76" s="699"/>
      <c r="AM76" s="699"/>
      <c r="AN76" s="699"/>
      <c r="AO76" s="699"/>
      <c r="AP76" s="699"/>
      <c r="AQ76" s="699"/>
      <c r="AR76" s="699"/>
      <c r="AS76" s="689" t="s">
        <v>458</v>
      </c>
      <c r="AT76" s="689"/>
      <c r="AU76" s="689"/>
      <c r="AV76" s="689"/>
      <c r="AW76" s="689"/>
      <c r="AX76" s="689"/>
      <c r="AY76" s="689"/>
      <c r="AZ76" s="733"/>
    </row>
    <row r="77" spans="1:62" s="7" customFormat="1" ht="24.95" customHeight="1" x14ac:dyDescent="0.25">
      <c r="A77" s="54"/>
      <c r="B77" s="728"/>
      <c r="C77" s="692"/>
      <c r="D77" s="692"/>
      <c r="E77" s="692"/>
      <c r="F77" s="692"/>
      <c r="G77" s="692"/>
      <c r="H77" s="692"/>
      <c r="I77" s="692"/>
      <c r="J77" s="692"/>
      <c r="K77" s="692"/>
      <c r="L77" s="692"/>
      <c r="M77" s="692"/>
      <c r="N77" s="692"/>
      <c r="O77" s="692"/>
      <c r="P77" s="692"/>
      <c r="Q77" s="692"/>
      <c r="R77" s="699"/>
      <c r="S77" s="699"/>
      <c r="T77" s="699"/>
      <c r="U77" s="699"/>
      <c r="V77" s="699"/>
      <c r="W77" s="699"/>
      <c r="X77" s="699"/>
      <c r="Y77" s="699"/>
      <c r="Z77" s="692"/>
      <c r="AA77" s="692"/>
      <c r="AB77" s="693"/>
      <c r="AC77" s="691"/>
      <c r="AD77" s="692"/>
      <c r="AE77" s="692"/>
      <c r="AF77" s="692"/>
      <c r="AG77" s="692"/>
      <c r="AH77" s="692"/>
      <c r="AI77" s="692"/>
      <c r="AJ77" s="693"/>
      <c r="AK77" s="699"/>
      <c r="AL77" s="699"/>
      <c r="AM77" s="699"/>
      <c r="AN77" s="699"/>
      <c r="AO77" s="699"/>
      <c r="AP77" s="699"/>
      <c r="AQ77" s="699"/>
      <c r="AR77" s="699"/>
      <c r="AS77" s="692"/>
      <c r="AT77" s="692"/>
      <c r="AU77" s="692"/>
      <c r="AV77" s="692"/>
      <c r="AW77" s="692"/>
      <c r="AX77" s="692"/>
      <c r="AY77" s="692"/>
      <c r="AZ77" s="734"/>
    </row>
    <row r="78" spans="1:62" s="8" customFormat="1" ht="15" customHeight="1" thickBot="1" x14ac:dyDescent="0.3">
      <c r="A78" s="52"/>
      <c r="B78" s="843">
        <v>1</v>
      </c>
      <c r="C78" s="844"/>
      <c r="D78" s="844"/>
      <c r="E78" s="844"/>
      <c r="F78" s="844"/>
      <c r="G78" s="844"/>
      <c r="H78" s="844"/>
      <c r="I78" s="844"/>
      <c r="J78" s="844"/>
      <c r="K78" s="844"/>
      <c r="L78" s="844"/>
      <c r="M78" s="844"/>
      <c r="N78" s="844"/>
      <c r="O78" s="844"/>
      <c r="P78" s="844"/>
      <c r="Q78" s="845"/>
      <c r="R78" s="844" t="s">
        <v>54</v>
      </c>
      <c r="S78" s="844"/>
      <c r="T78" s="844"/>
      <c r="U78" s="844"/>
      <c r="V78" s="844"/>
      <c r="W78" s="844"/>
      <c r="X78" s="844"/>
      <c r="Y78" s="845"/>
      <c r="Z78" s="719" t="s">
        <v>8</v>
      </c>
      <c r="AA78" s="720"/>
      <c r="AB78" s="721"/>
      <c r="AC78" s="719" t="s">
        <v>8</v>
      </c>
      <c r="AD78" s="720"/>
      <c r="AE78" s="720"/>
      <c r="AF78" s="720"/>
      <c r="AG78" s="720"/>
      <c r="AH78" s="720"/>
      <c r="AI78" s="720"/>
      <c r="AJ78" s="721"/>
      <c r="AK78" s="719" t="s">
        <v>9</v>
      </c>
      <c r="AL78" s="720"/>
      <c r="AM78" s="720"/>
      <c r="AN78" s="720"/>
      <c r="AO78" s="720"/>
      <c r="AP78" s="720"/>
      <c r="AQ78" s="720"/>
      <c r="AR78" s="721"/>
      <c r="AS78" s="719" t="s">
        <v>10</v>
      </c>
      <c r="AT78" s="720"/>
      <c r="AU78" s="720"/>
      <c r="AV78" s="720"/>
      <c r="AW78" s="720"/>
      <c r="AX78" s="720"/>
      <c r="AY78" s="720"/>
      <c r="AZ78" s="722"/>
      <c r="BA78" s="23"/>
    </row>
    <row r="79" spans="1:62" s="8" customFormat="1" ht="18" customHeight="1" thickBot="1" x14ac:dyDescent="0.3">
      <c r="A79" s="52"/>
      <c r="B79" s="834" t="s">
        <v>250</v>
      </c>
      <c r="C79" s="835"/>
      <c r="D79" s="835"/>
      <c r="E79" s="835"/>
      <c r="F79" s="835"/>
      <c r="G79" s="835"/>
      <c r="H79" s="835"/>
      <c r="I79" s="835"/>
      <c r="J79" s="835"/>
      <c r="K79" s="835"/>
      <c r="L79" s="835"/>
      <c r="M79" s="835"/>
      <c r="N79" s="835"/>
      <c r="O79" s="835"/>
      <c r="P79" s="835"/>
      <c r="Q79" s="836"/>
      <c r="R79" s="835" t="s">
        <v>435</v>
      </c>
      <c r="S79" s="835"/>
      <c r="T79" s="835"/>
      <c r="U79" s="835"/>
      <c r="V79" s="835"/>
      <c r="W79" s="835"/>
      <c r="X79" s="835"/>
      <c r="Y79" s="837"/>
      <c r="Z79" s="838" t="s">
        <v>20</v>
      </c>
      <c r="AA79" s="839"/>
      <c r="AB79" s="839"/>
      <c r="AC79" s="840">
        <v>629300</v>
      </c>
      <c r="AD79" s="841"/>
      <c r="AE79" s="841"/>
      <c r="AF79" s="841"/>
      <c r="AG79" s="841"/>
      <c r="AH79" s="841"/>
      <c r="AI79" s="841"/>
      <c r="AJ79" s="842"/>
      <c r="AK79" s="816">
        <f>AK29</f>
        <v>629300</v>
      </c>
      <c r="AL79" s="816"/>
      <c r="AM79" s="816"/>
      <c r="AN79" s="816"/>
      <c r="AO79" s="816"/>
      <c r="AP79" s="816"/>
      <c r="AQ79" s="816"/>
      <c r="AR79" s="816"/>
      <c r="AS79" s="816">
        <f>AK79</f>
        <v>629300</v>
      </c>
      <c r="AT79" s="816"/>
      <c r="AU79" s="816"/>
      <c r="AV79" s="816"/>
      <c r="AW79" s="816"/>
      <c r="AX79" s="816"/>
      <c r="AY79" s="816"/>
      <c r="AZ79" s="816"/>
    </row>
    <row r="80" spans="1:62" s="9" customFormat="1" ht="18" hidden="1" customHeight="1" x14ac:dyDescent="0.3">
      <c r="A80" s="54"/>
      <c r="B80" s="827"/>
      <c r="C80" s="827"/>
      <c r="D80" s="827"/>
      <c r="E80" s="827"/>
      <c r="F80" s="827"/>
      <c r="G80" s="827"/>
      <c r="H80" s="827"/>
      <c r="I80" s="827"/>
      <c r="J80" s="827"/>
      <c r="K80" s="827"/>
      <c r="L80" s="827"/>
      <c r="M80" s="827"/>
      <c r="N80" s="827"/>
      <c r="O80" s="827"/>
      <c r="P80" s="827"/>
      <c r="Q80" s="828"/>
      <c r="R80" s="827"/>
      <c r="S80" s="827"/>
      <c r="T80" s="827"/>
      <c r="U80" s="827"/>
      <c r="V80" s="827"/>
      <c r="W80" s="827"/>
      <c r="X80" s="827"/>
      <c r="Y80" s="829"/>
      <c r="Z80" s="830" t="s">
        <v>21</v>
      </c>
      <c r="AA80" s="831"/>
      <c r="AB80" s="832"/>
      <c r="AC80" s="833"/>
      <c r="AD80" s="833"/>
      <c r="AE80" s="833"/>
      <c r="AF80" s="833"/>
      <c r="AG80" s="833"/>
      <c r="AH80" s="833"/>
      <c r="AI80" s="833"/>
      <c r="AJ80" s="833"/>
      <c r="AK80" s="816">
        <v>1014301</v>
      </c>
      <c r="AL80" s="816"/>
      <c r="AM80" s="816"/>
      <c r="AN80" s="816"/>
      <c r="AO80" s="816"/>
      <c r="AP80" s="816"/>
      <c r="AQ80" s="816"/>
      <c r="AR80" s="816"/>
      <c r="AS80" s="816">
        <v>1014301</v>
      </c>
      <c r="AT80" s="816"/>
      <c r="AU80" s="816"/>
      <c r="AV80" s="816"/>
      <c r="AW80" s="816"/>
      <c r="AX80" s="816"/>
      <c r="AY80" s="816"/>
      <c r="AZ80" s="826"/>
    </row>
    <row r="81" spans="1:65" s="9" customFormat="1" ht="18" hidden="1" customHeight="1" x14ac:dyDescent="0.3">
      <c r="A81" s="54"/>
      <c r="B81" s="819"/>
      <c r="C81" s="819"/>
      <c r="D81" s="819"/>
      <c r="E81" s="819"/>
      <c r="F81" s="819"/>
      <c r="G81" s="819"/>
      <c r="H81" s="819"/>
      <c r="I81" s="819"/>
      <c r="J81" s="819"/>
      <c r="K81" s="819"/>
      <c r="L81" s="819"/>
      <c r="M81" s="819"/>
      <c r="N81" s="819"/>
      <c r="O81" s="819"/>
      <c r="P81" s="819"/>
      <c r="Q81" s="820"/>
      <c r="R81" s="819"/>
      <c r="S81" s="819"/>
      <c r="T81" s="819"/>
      <c r="U81" s="819"/>
      <c r="V81" s="819"/>
      <c r="W81" s="819"/>
      <c r="X81" s="819"/>
      <c r="Y81" s="821"/>
      <c r="Z81" s="822" t="s">
        <v>22</v>
      </c>
      <c r="AA81" s="823"/>
      <c r="AB81" s="824"/>
      <c r="AC81" s="825"/>
      <c r="AD81" s="825"/>
      <c r="AE81" s="825"/>
      <c r="AF81" s="825"/>
      <c r="AG81" s="825"/>
      <c r="AH81" s="825"/>
      <c r="AI81" s="825"/>
      <c r="AJ81" s="825"/>
      <c r="AK81" s="816">
        <v>1014302</v>
      </c>
      <c r="AL81" s="816"/>
      <c r="AM81" s="816"/>
      <c r="AN81" s="816"/>
      <c r="AO81" s="816"/>
      <c r="AP81" s="816"/>
      <c r="AQ81" s="816"/>
      <c r="AR81" s="816"/>
      <c r="AS81" s="816">
        <v>1014302</v>
      </c>
      <c r="AT81" s="816"/>
      <c r="AU81" s="816"/>
      <c r="AV81" s="816"/>
      <c r="AW81" s="816"/>
      <c r="AX81" s="816"/>
      <c r="AY81" s="816"/>
      <c r="AZ81" s="826"/>
    </row>
    <row r="82" spans="1:65" s="9" customFormat="1" ht="18" customHeight="1" thickBot="1" x14ac:dyDescent="0.3">
      <c r="A82" s="54"/>
      <c r="B82" s="810" t="s">
        <v>55</v>
      </c>
      <c r="C82" s="811"/>
      <c r="D82" s="811"/>
      <c r="E82" s="811"/>
      <c r="F82" s="811"/>
      <c r="G82" s="811"/>
      <c r="H82" s="811"/>
      <c r="I82" s="811"/>
      <c r="J82" s="811"/>
      <c r="K82" s="811"/>
      <c r="L82" s="811"/>
      <c r="M82" s="811"/>
      <c r="N82" s="811"/>
      <c r="O82" s="811"/>
      <c r="P82" s="811"/>
      <c r="Q82" s="811"/>
      <c r="R82" s="811"/>
      <c r="S82" s="811"/>
      <c r="T82" s="811"/>
      <c r="U82" s="811"/>
      <c r="V82" s="811"/>
      <c r="W82" s="811"/>
      <c r="X82" s="811"/>
      <c r="Y82" s="812"/>
      <c r="Z82" s="813" t="s">
        <v>122</v>
      </c>
      <c r="AA82" s="814"/>
      <c r="AB82" s="815"/>
      <c r="AC82" s="816">
        <f>AC79</f>
        <v>629300</v>
      </c>
      <c r="AD82" s="816"/>
      <c r="AE82" s="816"/>
      <c r="AF82" s="816"/>
      <c r="AG82" s="816"/>
      <c r="AH82" s="816"/>
      <c r="AI82" s="816"/>
      <c r="AJ82" s="816"/>
      <c r="AK82" s="816">
        <f>AK79</f>
        <v>629300</v>
      </c>
      <c r="AL82" s="816"/>
      <c r="AM82" s="816"/>
      <c r="AN82" s="816"/>
      <c r="AO82" s="816"/>
      <c r="AP82" s="816"/>
      <c r="AQ82" s="816"/>
      <c r="AR82" s="816"/>
      <c r="AS82" s="816">
        <f>AS79</f>
        <v>629300</v>
      </c>
      <c r="AT82" s="816"/>
      <c r="AU82" s="816"/>
      <c r="AV82" s="816"/>
      <c r="AW82" s="816"/>
      <c r="AX82" s="816"/>
      <c r="AY82" s="816"/>
      <c r="AZ82" s="816"/>
    </row>
    <row r="84" spans="1:65" s="9" customFormat="1" ht="15" customHeight="1" x14ac:dyDescent="0.25">
      <c r="A84" s="54"/>
      <c r="B84" s="817" t="s">
        <v>140</v>
      </c>
      <c r="C84" s="817"/>
      <c r="D84" s="817"/>
      <c r="E84" s="817"/>
      <c r="F84" s="817"/>
      <c r="G84" s="817"/>
      <c r="H84" s="817"/>
      <c r="I84" s="817"/>
      <c r="J84" s="817"/>
      <c r="K84" s="817"/>
      <c r="L84" s="817"/>
      <c r="M84" s="817"/>
      <c r="N84" s="817"/>
      <c r="O84" s="817"/>
      <c r="P84" s="817"/>
      <c r="Q84" s="817"/>
      <c r="R84" s="817"/>
      <c r="S84" s="817"/>
      <c r="T84" s="817"/>
      <c r="U84" s="817"/>
      <c r="V84" s="817"/>
      <c r="W84" s="817"/>
      <c r="X84" s="817"/>
      <c r="Y84" s="817"/>
      <c r="Z84" s="817"/>
      <c r="AA84" s="817"/>
      <c r="AB84" s="817"/>
      <c r="AC84" s="817"/>
      <c r="AD84" s="817"/>
      <c r="AE84" s="817"/>
      <c r="AF84" s="817"/>
      <c r="AG84" s="817"/>
      <c r="AH84" s="817"/>
      <c r="AI84" s="817"/>
      <c r="AJ84" s="817"/>
      <c r="AK84" s="817"/>
      <c r="AL84" s="817"/>
      <c r="AM84" s="817"/>
      <c r="AN84" s="817"/>
      <c r="AO84" s="817"/>
      <c r="AP84" s="817"/>
      <c r="AQ84" s="817"/>
      <c r="AR84" s="817"/>
      <c r="AS84" s="817"/>
      <c r="AT84" s="817"/>
      <c r="AU84" s="817"/>
      <c r="AV84" s="817"/>
      <c r="AW84" s="817"/>
      <c r="AX84" s="817"/>
      <c r="AY84" s="817"/>
      <c r="AZ84" s="817"/>
      <c r="BA84" s="817"/>
      <c r="BB84" s="817"/>
      <c r="BC84" s="817"/>
      <c r="BD84" s="817"/>
      <c r="BE84" s="817"/>
      <c r="BF84" s="817"/>
    </row>
    <row r="85" spans="1:65" s="9" customFormat="1" ht="15" customHeight="1" x14ac:dyDescent="0.25">
      <c r="A85" s="54"/>
      <c r="B85" s="818" t="s">
        <v>490</v>
      </c>
      <c r="C85" s="818"/>
      <c r="D85" s="818"/>
      <c r="E85" s="818"/>
      <c r="F85" s="818"/>
      <c r="G85" s="818"/>
      <c r="H85" s="818"/>
      <c r="I85" s="818"/>
      <c r="J85" s="818"/>
      <c r="K85" s="818"/>
      <c r="L85" s="818"/>
      <c r="M85" s="818"/>
      <c r="N85" s="818"/>
      <c r="O85" s="818"/>
      <c r="P85" s="818"/>
      <c r="Q85" s="818"/>
      <c r="R85" s="818"/>
      <c r="S85" s="818"/>
      <c r="T85" s="818"/>
      <c r="U85" s="818"/>
      <c r="V85" s="818"/>
      <c r="W85" s="818"/>
      <c r="X85" s="818"/>
      <c r="Y85" s="818"/>
      <c r="Z85" s="818"/>
      <c r="AA85" s="818"/>
      <c r="AB85" s="818"/>
      <c r="AC85" s="818"/>
      <c r="AD85" s="818"/>
      <c r="AE85" s="818"/>
      <c r="AF85" s="818"/>
      <c r="AG85" s="818"/>
      <c r="AH85" s="818"/>
      <c r="AI85" s="818"/>
      <c r="AJ85" s="818"/>
      <c r="AK85" s="818"/>
      <c r="AL85" s="818"/>
      <c r="AM85" s="818"/>
      <c r="AN85" s="818"/>
      <c r="AO85" s="818"/>
      <c r="AP85" s="818"/>
      <c r="AQ85" s="818"/>
      <c r="AR85" s="818"/>
      <c r="AS85" s="818"/>
      <c r="AT85" s="818"/>
      <c r="AU85" s="818"/>
      <c r="AV85" s="818"/>
      <c r="AW85" s="818"/>
      <c r="AX85" s="818"/>
      <c r="AY85" s="818"/>
      <c r="AZ85" s="818"/>
      <c r="BA85" s="818"/>
      <c r="BB85" s="818"/>
      <c r="BC85" s="818"/>
      <c r="BD85" s="818"/>
      <c r="BE85" s="818"/>
      <c r="BF85" s="818"/>
    </row>
    <row r="86" spans="1:65" s="7" customFormat="1" ht="8.1" customHeight="1" thickBot="1" x14ac:dyDescent="0.3">
      <c r="A86" s="54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11"/>
      <c r="BB86" s="11"/>
      <c r="BC86" s="11"/>
      <c r="BD86" s="11"/>
      <c r="BE86" s="11"/>
      <c r="BF86" s="11"/>
      <c r="BG86" s="11"/>
      <c r="BH86" s="11"/>
      <c r="BI86" s="11"/>
      <c r="BJ86" s="11"/>
    </row>
    <row r="87" spans="1:65" s="15" customFormat="1" ht="99.95" customHeight="1" x14ac:dyDescent="0.25">
      <c r="A87" s="55"/>
      <c r="B87" s="724" t="s">
        <v>65</v>
      </c>
      <c r="C87" s="725"/>
      <c r="D87" s="725"/>
      <c r="E87" s="725"/>
      <c r="F87" s="725"/>
      <c r="G87" s="726"/>
      <c r="H87" s="804" t="s">
        <v>66</v>
      </c>
      <c r="I87" s="804"/>
      <c r="J87" s="804"/>
      <c r="K87" s="804"/>
      <c r="L87" s="804" t="s">
        <v>67</v>
      </c>
      <c r="M87" s="804"/>
      <c r="N87" s="804"/>
      <c r="O87" s="804"/>
      <c r="P87" s="804" t="s">
        <v>177</v>
      </c>
      <c r="Q87" s="804"/>
      <c r="R87" s="804"/>
      <c r="S87" s="804"/>
      <c r="T87" s="804"/>
      <c r="U87" s="804" t="s">
        <v>96</v>
      </c>
      <c r="V87" s="804"/>
      <c r="W87" s="804"/>
      <c r="X87" s="804"/>
      <c r="Y87" s="804" t="s">
        <v>97</v>
      </c>
      <c r="Z87" s="804"/>
      <c r="AA87" s="804"/>
      <c r="AB87" s="804"/>
      <c r="AC87" s="804"/>
      <c r="AD87" s="804"/>
      <c r="AE87" s="804"/>
      <c r="AF87" s="804"/>
      <c r="AG87" s="804" t="s">
        <v>100</v>
      </c>
      <c r="AH87" s="804"/>
      <c r="AI87" s="804"/>
      <c r="AJ87" s="804"/>
      <c r="AK87" s="804" t="s">
        <v>61</v>
      </c>
      <c r="AL87" s="804"/>
      <c r="AM87" s="804"/>
      <c r="AN87" s="804"/>
      <c r="AO87" s="804" t="s">
        <v>68</v>
      </c>
      <c r="AP87" s="804"/>
      <c r="AQ87" s="804"/>
      <c r="AR87" s="804"/>
      <c r="AS87" s="804" t="s">
        <v>161</v>
      </c>
      <c r="AT87" s="804"/>
      <c r="AU87" s="804"/>
      <c r="AV87" s="804"/>
      <c r="AW87" s="729" t="s">
        <v>160</v>
      </c>
      <c r="AX87" s="725"/>
      <c r="AY87" s="725"/>
      <c r="AZ87" s="788"/>
      <c r="BA87" s="22"/>
      <c r="BB87" s="22"/>
      <c r="BC87" s="22"/>
      <c r="BD87" s="22"/>
      <c r="BE87" s="22"/>
      <c r="BF87" s="22"/>
      <c r="BG87" s="24"/>
      <c r="BH87" s="24"/>
      <c r="BI87" s="24"/>
      <c r="BJ87" s="24"/>
    </row>
    <row r="88" spans="1:65" s="15" customFormat="1" ht="50.1" customHeight="1" x14ac:dyDescent="0.25">
      <c r="A88" s="55"/>
      <c r="B88" s="728"/>
      <c r="C88" s="692"/>
      <c r="D88" s="692"/>
      <c r="E88" s="692"/>
      <c r="F88" s="692"/>
      <c r="G88" s="693"/>
      <c r="H88" s="699"/>
      <c r="I88" s="699"/>
      <c r="J88" s="699"/>
      <c r="K88" s="699"/>
      <c r="L88" s="699"/>
      <c r="M88" s="699"/>
      <c r="N88" s="699"/>
      <c r="O88" s="699"/>
      <c r="P88" s="699"/>
      <c r="Q88" s="699"/>
      <c r="R88" s="699"/>
      <c r="S88" s="699"/>
      <c r="T88" s="699"/>
      <c r="U88" s="699"/>
      <c r="V88" s="699"/>
      <c r="W88" s="699"/>
      <c r="X88" s="699"/>
      <c r="Y88" s="697" t="s">
        <v>156</v>
      </c>
      <c r="Z88" s="698"/>
      <c r="AA88" s="698"/>
      <c r="AB88" s="790"/>
      <c r="AC88" s="699" t="s">
        <v>150</v>
      </c>
      <c r="AD88" s="699"/>
      <c r="AE88" s="699"/>
      <c r="AF88" s="699"/>
      <c r="AG88" s="699"/>
      <c r="AH88" s="699"/>
      <c r="AI88" s="699"/>
      <c r="AJ88" s="699"/>
      <c r="AK88" s="699"/>
      <c r="AL88" s="699"/>
      <c r="AM88" s="699"/>
      <c r="AN88" s="699"/>
      <c r="AO88" s="699"/>
      <c r="AP88" s="699"/>
      <c r="AQ88" s="699"/>
      <c r="AR88" s="699"/>
      <c r="AS88" s="699"/>
      <c r="AT88" s="699"/>
      <c r="AU88" s="699"/>
      <c r="AV88" s="699"/>
      <c r="AW88" s="691"/>
      <c r="AX88" s="692"/>
      <c r="AY88" s="692"/>
      <c r="AZ88" s="734"/>
      <c r="BA88" s="22"/>
      <c r="BB88" s="22"/>
      <c r="BC88" s="22"/>
      <c r="BD88" s="22"/>
      <c r="BE88" s="22"/>
      <c r="BF88" s="22"/>
      <c r="BG88" s="24"/>
      <c r="BH88" s="24"/>
      <c r="BI88" s="24"/>
      <c r="BJ88" s="24"/>
    </row>
    <row r="89" spans="1:65" s="26" customFormat="1" ht="15.75" thickBot="1" x14ac:dyDescent="0.3">
      <c r="A89" s="56"/>
      <c r="B89" s="706">
        <v>1</v>
      </c>
      <c r="C89" s="707"/>
      <c r="D89" s="707"/>
      <c r="E89" s="707"/>
      <c r="F89" s="707"/>
      <c r="G89" s="707"/>
      <c r="H89" s="707">
        <v>2</v>
      </c>
      <c r="I89" s="707"/>
      <c r="J89" s="707"/>
      <c r="K89" s="707"/>
      <c r="L89" s="707">
        <v>3</v>
      </c>
      <c r="M89" s="707"/>
      <c r="N89" s="707"/>
      <c r="O89" s="707"/>
      <c r="P89" s="707">
        <v>4</v>
      </c>
      <c r="Q89" s="707"/>
      <c r="R89" s="707"/>
      <c r="S89" s="707"/>
      <c r="T89" s="707"/>
      <c r="U89" s="707">
        <v>5</v>
      </c>
      <c r="V89" s="707"/>
      <c r="W89" s="707"/>
      <c r="X89" s="707"/>
      <c r="Y89" s="707">
        <v>6</v>
      </c>
      <c r="Z89" s="707"/>
      <c r="AA89" s="707"/>
      <c r="AB89" s="707"/>
      <c r="AC89" s="707">
        <v>7</v>
      </c>
      <c r="AD89" s="707"/>
      <c r="AE89" s="707"/>
      <c r="AF89" s="707"/>
      <c r="AG89" s="707">
        <v>8</v>
      </c>
      <c r="AH89" s="707"/>
      <c r="AI89" s="707"/>
      <c r="AJ89" s="707"/>
      <c r="AK89" s="707">
        <v>9</v>
      </c>
      <c r="AL89" s="707"/>
      <c r="AM89" s="707"/>
      <c r="AN89" s="707"/>
      <c r="AO89" s="707">
        <v>10</v>
      </c>
      <c r="AP89" s="707"/>
      <c r="AQ89" s="707"/>
      <c r="AR89" s="707"/>
      <c r="AS89" s="707">
        <v>11</v>
      </c>
      <c r="AT89" s="707"/>
      <c r="AU89" s="707"/>
      <c r="AV89" s="707"/>
      <c r="AW89" s="707">
        <v>12</v>
      </c>
      <c r="AX89" s="707"/>
      <c r="AY89" s="707"/>
      <c r="AZ89" s="807"/>
      <c r="BA89" s="23"/>
      <c r="BB89" s="23"/>
      <c r="BC89" s="23"/>
      <c r="BD89" s="23"/>
      <c r="BE89" s="23"/>
      <c r="BF89" s="23"/>
      <c r="BG89" s="25"/>
      <c r="BH89" s="25"/>
      <c r="BI89" s="25"/>
      <c r="BJ89" s="25"/>
    </row>
    <row r="90" spans="1:65" s="15" customFormat="1" ht="18" hidden="1" customHeight="1" x14ac:dyDescent="0.3">
      <c r="A90" s="65"/>
      <c r="B90" s="708"/>
      <c r="C90" s="702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  <c r="AO90" s="702"/>
      <c r="AP90" s="702"/>
      <c r="AQ90" s="702"/>
      <c r="AR90" s="702"/>
      <c r="AS90" s="702"/>
      <c r="AT90" s="702"/>
      <c r="AU90" s="702"/>
      <c r="AV90" s="702"/>
      <c r="AW90" s="702"/>
      <c r="AX90" s="702"/>
      <c r="AY90" s="702"/>
      <c r="AZ90" s="703"/>
      <c r="BA90" s="23"/>
      <c r="BB90" s="23"/>
      <c r="BC90" s="23"/>
      <c r="BD90" s="23"/>
      <c r="BE90" s="23"/>
      <c r="BF90" s="23"/>
      <c r="BG90" s="24"/>
      <c r="BH90" s="24"/>
      <c r="BI90" s="24"/>
      <c r="BJ90" s="24"/>
    </row>
    <row r="91" spans="1:65" s="15" customFormat="1" ht="18" hidden="1" customHeight="1" thickBot="1" x14ac:dyDescent="0.3">
      <c r="A91" s="65"/>
      <c r="B91" s="706"/>
      <c r="C91" s="707"/>
      <c r="D91" s="707"/>
      <c r="E91" s="707"/>
      <c r="F91" s="707"/>
      <c r="G91" s="707"/>
      <c r="H91" s="704"/>
      <c r="I91" s="704"/>
      <c r="J91" s="704"/>
      <c r="K91" s="704"/>
      <c r="L91" s="704"/>
      <c r="M91" s="704"/>
      <c r="N91" s="704"/>
      <c r="O91" s="704"/>
      <c r="P91" s="704"/>
      <c r="Q91" s="704"/>
      <c r="R91" s="704"/>
      <c r="S91" s="704"/>
      <c r="T91" s="704"/>
      <c r="U91" s="704"/>
      <c r="V91" s="704"/>
      <c r="W91" s="704"/>
      <c r="X91" s="704"/>
      <c r="Y91" s="704"/>
      <c r="Z91" s="704"/>
      <c r="AA91" s="704"/>
      <c r="AB91" s="704"/>
      <c r="AC91" s="704"/>
      <c r="AD91" s="704"/>
      <c r="AE91" s="704"/>
      <c r="AF91" s="704"/>
      <c r="AG91" s="704"/>
      <c r="AH91" s="704"/>
      <c r="AI91" s="704"/>
      <c r="AJ91" s="704"/>
      <c r="AK91" s="704"/>
      <c r="AL91" s="704"/>
      <c r="AM91" s="704"/>
      <c r="AN91" s="704"/>
      <c r="AO91" s="704"/>
      <c r="AP91" s="704"/>
      <c r="AQ91" s="704"/>
      <c r="AR91" s="704"/>
      <c r="AS91" s="704"/>
      <c r="AT91" s="704"/>
      <c r="AU91" s="704"/>
      <c r="AV91" s="704"/>
      <c r="AW91" s="704"/>
      <c r="AX91" s="704"/>
      <c r="AY91" s="704"/>
      <c r="AZ91" s="705"/>
      <c r="BA91" s="23"/>
      <c r="BB91" s="23"/>
      <c r="BC91" s="23"/>
      <c r="BD91" s="23"/>
      <c r="BE91" s="23"/>
      <c r="BF91" s="23"/>
      <c r="BG91" s="24"/>
      <c r="BH91" s="24"/>
      <c r="BI91" s="24"/>
      <c r="BJ91" s="24"/>
    </row>
    <row r="92" spans="1:65" ht="22.5" customHeight="1" thickBot="1" x14ac:dyDescent="0.3">
      <c r="B92" s="802">
        <v>78701000</v>
      </c>
      <c r="C92" s="799"/>
      <c r="D92" s="799"/>
      <c r="E92" s="799"/>
      <c r="F92" s="799"/>
      <c r="G92" s="799"/>
      <c r="H92" s="799" t="s">
        <v>435</v>
      </c>
      <c r="I92" s="799"/>
      <c r="J92" s="799"/>
      <c r="K92" s="799"/>
      <c r="L92" s="803" t="s">
        <v>251</v>
      </c>
      <c r="M92" s="803"/>
      <c r="N92" s="803"/>
      <c r="O92" s="803"/>
      <c r="P92" s="800">
        <v>41953357.57</v>
      </c>
      <c r="Q92" s="800"/>
      <c r="R92" s="800"/>
      <c r="S92" s="800"/>
      <c r="T92" s="800"/>
      <c r="U92" s="799"/>
      <c r="V92" s="799"/>
      <c r="W92" s="799"/>
      <c r="X92" s="799"/>
      <c r="Y92" s="799"/>
      <c r="Z92" s="799"/>
      <c r="AA92" s="799"/>
      <c r="AB92" s="799"/>
      <c r="AC92" s="799"/>
      <c r="AD92" s="799"/>
      <c r="AE92" s="799"/>
      <c r="AF92" s="799"/>
      <c r="AG92" s="800">
        <f>P92</f>
        <v>41953357.57</v>
      </c>
      <c r="AH92" s="800"/>
      <c r="AI92" s="800"/>
      <c r="AJ92" s="800"/>
      <c r="AK92" s="799">
        <v>1.5</v>
      </c>
      <c r="AL92" s="799"/>
      <c r="AM92" s="799"/>
      <c r="AN92" s="799"/>
      <c r="AO92" s="799">
        <v>4</v>
      </c>
      <c r="AP92" s="799"/>
      <c r="AQ92" s="799"/>
      <c r="AR92" s="799"/>
      <c r="AS92" s="799">
        <v>1</v>
      </c>
      <c r="AT92" s="799"/>
      <c r="AU92" s="799"/>
      <c r="AV92" s="799"/>
      <c r="AW92" s="800">
        <f>AG92*AK92/100</f>
        <v>629300.36355000001</v>
      </c>
      <c r="AX92" s="800"/>
      <c r="AY92" s="800"/>
      <c r="AZ92" s="801"/>
    </row>
    <row r="93" spans="1:65" s="19" customFormat="1" ht="50.1" customHeight="1" thickBot="1" x14ac:dyDescent="0.3">
      <c r="A93" s="80"/>
      <c r="B93" s="796" t="s">
        <v>55</v>
      </c>
      <c r="C93" s="796"/>
      <c r="D93" s="796"/>
      <c r="E93" s="796"/>
      <c r="F93" s="796"/>
      <c r="G93" s="797"/>
      <c r="H93" s="798" t="s">
        <v>23</v>
      </c>
      <c r="I93" s="794"/>
      <c r="J93" s="794"/>
      <c r="K93" s="794"/>
      <c r="L93" s="794" t="s">
        <v>23</v>
      </c>
      <c r="M93" s="794"/>
      <c r="N93" s="794"/>
      <c r="O93" s="794"/>
      <c r="P93" s="793"/>
      <c r="Q93" s="793"/>
      <c r="R93" s="793"/>
      <c r="S93" s="793"/>
      <c r="T93" s="793"/>
      <c r="U93" s="794" t="s">
        <v>23</v>
      </c>
      <c r="V93" s="794"/>
      <c r="W93" s="794"/>
      <c r="X93" s="794"/>
      <c r="Y93" s="794" t="s">
        <v>23</v>
      </c>
      <c r="Z93" s="794"/>
      <c r="AA93" s="794"/>
      <c r="AB93" s="794"/>
      <c r="AC93" s="792"/>
      <c r="AD93" s="792"/>
      <c r="AE93" s="792"/>
      <c r="AF93" s="792"/>
      <c r="AG93" s="793"/>
      <c r="AH93" s="793"/>
      <c r="AI93" s="793"/>
      <c r="AJ93" s="793"/>
      <c r="AK93" s="794" t="s">
        <v>23</v>
      </c>
      <c r="AL93" s="794"/>
      <c r="AM93" s="794"/>
      <c r="AN93" s="794"/>
      <c r="AO93" s="794" t="s">
        <v>23</v>
      </c>
      <c r="AP93" s="794"/>
      <c r="AQ93" s="794"/>
      <c r="AR93" s="794"/>
      <c r="AS93" s="794" t="s">
        <v>23</v>
      </c>
      <c r="AT93" s="794"/>
      <c r="AU93" s="794"/>
      <c r="AV93" s="794"/>
      <c r="AW93" s="793">
        <f>629300</f>
        <v>629300</v>
      </c>
      <c r="AX93" s="793"/>
      <c r="AY93" s="793"/>
      <c r="AZ93" s="795"/>
      <c r="BA93" s="12"/>
      <c r="BB93" s="12"/>
      <c r="BC93" s="12"/>
      <c r="BD93" s="12"/>
      <c r="BE93" s="12"/>
      <c r="BF93" s="12"/>
      <c r="BG93" s="20"/>
      <c r="BH93" s="20"/>
      <c r="BI93" s="20"/>
      <c r="BJ93" s="20"/>
      <c r="BK93" s="20"/>
      <c r="BL93" s="20"/>
      <c r="BM93" s="20"/>
    </row>
    <row r="94" spans="1:65" s="9" customFormat="1" ht="15" customHeight="1" thickBot="1" x14ac:dyDescent="0.3">
      <c r="A94" s="55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23"/>
      <c r="BB94" s="23"/>
      <c r="BC94" s="23"/>
      <c r="BD94" s="23"/>
      <c r="BE94" s="23"/>
      <c r="BF94" s="23"/>
      <c r="BG94" s="10"/>
      <c r="BH94" s="10"/>
      <c r="BI94" s="10"/>
      <c r="BJ94" s="10"/>
      <c r="BK94" s="10"/>
      <c r="BL94" s="10"/>
      <c r="BM94" s="10"/>
    </row>
    <row r="95" spans="1:65" s="9" customFormat="1" ht="30.75" customHeight="1" x14ac:dyDescent="0.25">
      <c r="A95" s="54"/>
      <c r="B95" s="724" t="s">
        <v>65</v>
      </c>
      <c r="C95" s="725"/>
      <c r="D95" s="725"/>
      <c r="E95" s="725"/>
      <c r="F95" s="725"/>
      <c r="G95" s="726"/>
      <c r="H95" s="729" t="s">
        <v>70</v>
      </c>
      <c r="I95" s="725"/>
      <c r="J95" s="725"/>
      <c r="K95" s="726"/>
      <c r="L95" s="729" t="s">
        <v>71</v>
      </c>
      <c r="M95" s="725"/>
      <c r="N95" s="725"/>
      <c r="O95" s="726"/>
      <c r="P95" s="730" t="s">
        <v>72</v>
      </c>
      <c r="Q95" s="731"/>
      <c r="R95" s="731"/>
      <c r="S95" s="731"/>
      <c r="T95" s="731"/>
      <c r="U95" s="731"/>
      <c r="V95" s="731"/>
      <c r="W95" s="731"/>
      <c r="X95" s="731"/>
      <c r="Y95" s="731"/>
      <c r="Z95" s="731"/>
      <c r="AA95" s="731"/>
      <c r="AB95" s="731"/>
      <c r="AC95" s="731"/>
      <c r="AD95" s="731"/>
      <c r="AE95" s="731"/>
      <c r="AF95" s="731"/>
      <c r="AG95" s="731"/>
      <c r="AH95" s="731"/>
      <c r="AI95" s="731"/>
      <c r="AJ95" s="731"/>
      <c r="AK95" s="731"/>
      <c r="AL95" s="731"/>
      <c r="AM95" s="731"/>
      <c r="AN95" s="731"/>
      <c r="AO95" s="731"/>
      <c r="AP95" s="731"/>
      <c r="AQ95" s="791"/>
      <c r="AR95" s="729" t="s">
        <v>163</v>
      </c>
      <c r="AS95" s="725"/>
      <c r="AT95" s="725"/>
      <c r="AU95" s="726"/>
      <c r="AV95" s="729" t="s">
        <v>4</v>
      </c>
      <c r="AW95" s="726"/>
      <c r="AX95" s="729" t="s">
        <v>162</v>
      </c>
      <c r="AY95" s="725"/>
      <c r="AZ95" s="788"/>
      <c r="BA95" s="18"/>
      <c r="BB95" s="18"/>
      <c r="BC95" s="18"/>
      <c r="BD95" s="18"/>
      <c r="BE95" s="18"/>
      <c r="BF95" s="18"/>
      <c r="BG95" s="10"/>
      <c r="BH95" s="10"/>
      <c r="BI95" s="10"/>
      <c r="BJ95" s="10"/>
      <c r="BK95" s="10"/>
      <c r="BL95" s="10"/>
      <c r="BM95" s="10"/>
    </row>
    <row r="96" spans="1:65" s="9" customFormat="1" ht="18" hidden="1" customHeight="1" x14ac:dyDescent="0.25">
      <c r="A96" s="54"/>
      <c r="B96" s="727"/>
      <c r="C96" s="694"/>
      <c r="D96" s="694"/>
      <c r="E96" s="694"/>
      <c r="F96" s="694"/>
      <c r="G96" s="695"/>
      <c r="H96" s="696"/>
      <c r="I96" s="694"/>
      <c r="J96" s="694"/>
      <c r="K96" s="695"/>
      <c r="L96" s="696"/>
      <c r="M96" s="694"/>
      <c r="N96" s="694"/>
      <c r="O96" s="695"/>
      <c r="P96" s="697" t="s">
        <v>73</v>
      </c>
      <c r="Q96" s="698"/>
      <c r="R96" s="698"/>
      <c r="S96" s="698"/>
      <c r="T96" s="698"/>
      <c r="U96" s="698"/>
      <c r="V96" s="790"/>
      <c r="W96" s="697" t="s">
        <v>74</v>
      </c>
      <c r="X96" s="698"/>
      <c r="Y96" s="698"/>
      <c r="Z96" s="698"/>
      <c r="AA96" s="698"/>
      <c r="AB96" s="698"/>
      <c r="AC96" s="790"/>
      <c r="AD96" s="697" t="s">
        <v>75</v>
      </c>
      <c r="AE96" s="698"/>
      <c r="AF96" s="698"/>
      <c r="AG96" s="698"/>
      <c r="AH96" s="698"/>
      <c r="AI96" s="698"/>
      <c r="AJ96" s="790"/>
      <c r="AK96" s="697" t="s">
        <v>76</v>
      </c>
      <c r="AL96" s="698"/>
      <c r="AM96" s="698"/>
      <c r="AN96" s="698"/>
      <c r="AO96" s="698"/>
      <c r="AP96" s="698"/>
      <c r="AQ96" s="790"/>
      <c r="AR96" s="696"/>
      <c r="AS96" s="694"/>
      <c r="AT96" s="694"/>
      <c r="AU96" s="695"/>
      <c r="AV96" s="696"/>
      <c r="AW96" s="695"/>
      <c r="AX96" s="696"/>
      <c r="AY96" s="694"/>
      <c r="AZ96" s="789"/>
      <c r="BA96" s="18"/>
      <c r="BB96" s="18"/>
      <c r="BC96" s="18"/>
      <c r="BD96" s="18"/>
      <c r="BE96" s="18"/>
      <c r="BF96" s="18"/>
      <c r="BG96" s="10"/>
      <c r="BH96" s="10"/>
      <c r="BI96" s="10"/>
      <c r="BJ96" s="10"/>
      <c r="BK96" s="10"/>
      <c r="BL96" s="10"/>
      <c r="BM96" s="10"/>
    </row>
    <row r="97" spans="1:65" s="9" customFormat="1" ht="18" hidden="1" customHeight="1" x14ac:dyDescent="0.25">
      <c r="A97" s="54"/>
      <c r="B97" s="728"/>
      <c r="C97" s="692"/>
      <c r="D97" s="692"/>
      <c r="E97" s="692"/>
      <c r="F97" s="692"/>
      <c r="G97" s="693"/>
      <c r="H97" s="691"/>
      <c r="I97" s="692"/>
      <c r="J97" s="692"/>
      <c r="K97" s="693"/>
      <c r="L97" s="691"/>
      <c r="M97" s="692"/>
      <c r="N97" s="692"/>
      <c r="O97" s="693"/>
      <c r="P97" s="697" t="s">
        <v>156</v>
      </c>
      <c r="Q97" s="698"/>
      <c r="R97" s="790"/>
      <c r="S97" s="697" t="s">
        <v>178</v>
      </c>
      <c r="T97" s="698"/>
      <c r="U97" s="698"/>
      <c r="V97" s="790"/>
      <c r="W97" s="697" t="s">
        <v>156</v>
      </c>
      <c r="X97" s="698"/>
      <c r="Y97" s="790"/>
      <c r="Z97" s="697" t="s">
        <v>178</v>
      </c>
      <c r="AA97" s="698"/>
      <c r="AB97" s="698"/>
      <c r="AC97" s="790"/>
      <c r="AD97" s="697" t="s">
        <v>156</v>
      </c>
      <c r="AE97" s="698"/>
      <c r="AF97" s="790"/>
      <c r="AG97" s="697" t="s">
        <v>150</v>
      </c>
      <c r="AH97" s="698"/>
      <c r="AI97" s="698"/>
      <c r="AJ97" s="790"/>
      <c r="AK97" s="697" t="s">
        <v>156</v>
      </c>
      <c r="AL97" s="698"/>
      <c r="AM97" s="790"/>
      <c r="AN97" s="697" t="s">
        <v>150</v>
      </c>
      <c r="AO97" s="698"/>
      <c r="AP97" s="698"/>
      <c r="AQ97" s="790"/>
      <c r="AR97" s="691"/>
      <c r="AS97" s="692"/>
      <c r="AT97" s="692"/>
      <c r="AU97" s="693"/>
      <c r="AV97" s="691"/>
      <c r="AW97" s="693"/>
      <c r="AX97" s="691"/>
      <c r="AY97" s="692"/>
      <c r="AZ97" s="734"/>
      <c r="BA97" s="18"/>
      <c r="BB97" s="18"/>
      <c r="BC97" s="18"/>
      <c r="BD97" s="18"/>
      <c r="BE97" s="18"/>
      <c r="BF97" s="18"/>
      <c r="BG97" s="10"/>
      <c r="BH97" s="10"/>
      <c r="BI97" s="10"/>
      <c r="BJ97" s="10"/>
      <c r="BK97" s="10"/>
      <c r="BL97" s="10"/>
      <c r="BM97" s="10"/>
    </row>
    <row r="98" spans="1:65" s="9" customFormat="1" ht="18" customHeight="1" thickBot="1" x14ac:dyDescent="0.3">
      <c r="A98" s="54"/>
      <c r="B98" s="787">
        <v>1</v>
      </c>
      <c r="C98" s="767"/>
      <c r="D98" s="767"/>
      <c r="E98" s="767"/>
      <c r="F98" s="767"/>
      <c r="G98" s="762"/>
      <c r="H98" s="761">
        <v>13</v>
      </c>
      <c r="I98" s="767"/>
      <c r="J98" s="767"/>
      <c r="K98" s="762"/>
      <c r="L98" s="761">
        <v>14</v>
      </c>
      <c r="M98" s="767"/>
      <c r="N98" s="767"/>
      <c r="O98" s="762"/>
      <c r="P98" s="761">
        <v>15</v>
      </c>
      <c r="Q98" s="767"/>
      <c r="R98" s="762"/>
      <c r="S98" s="761">
        <v>16</v>
      </c>
      <c r="T98" s="767"/>
      <c r="U98" s="767"/>
      <c r="V98" s="762"/>
      <c r="W98" s="761">
        <v>17</v>
      </c>
      <c r="X98" s="767"/>
      <c r="Y98" s="762"/>
      <c r="Z98" s="761">
        <v>18</v>
      </c>
      <c r="AA98" s="767"/>
      <c r="AB98" s="767"/>
      <c r="AC98" s="762"/>
      <c r="AD98" s="761">
        <v>19</v>
      </c>
      <c r="AE98" s="767"/>
      <c r="AF98" s="762"/>
      <c r="AG98" s="761">
        <v>20</v>
      </c>
      <c r="AH98" s="767"/>
      <c r="AI98" s="767"/>
      <c r="AJ98" s="762"/>
      <c r="AK98" s="761">
        <v>21</v>
      </c>
      <c r="AL98" s="767"/>
      <c r="AM98" s="762"/>
      <c r="AN98" s="761">
        <v>22</v>
      </c>
      <c r="AO98" s="767"/>
      <c r="AP98" s="767"/>
      <c r="AQ98" s="762"/>
      <c r="AR98" s="761">
        <v>23</v>
      </c>
      <c r="AS98" s="767"/>
      <c r="AT98" s="767"/>
      <c r="AU98" s="762"/>
      <c r="AV98" s="761">
        <v>24</v>
      </c>
      <c r="AW98" s="762"/>
      <c r="AX98" s="761">
        <v>25</v>
      </c>
      <c r="AY98" s="767"/>
      <c r="AZ98" s="785"/>
      <c r="BA98" s="18"/>
      <c r="BB98" s="18"/>
      <c r="BC98" s="18"/>
      <c r="BD98" s="18"/>
      <c r="BE98" s="18"/>
      <c r="BF98" s="18"/>
      <c r="BG98" s="10"/>
      <c r="BH98" s="10"/>
      <c r="BI98" s="10"/>
      <c r="BJ98" s="10"/>
      <c r="BK98" s="10"/>
      <c r="BL98" s="10"/>
      <c r="BM98" s="10"/>
    </row>
    <row r="99" spans="1:65" x14ac:dyDescent="0.25">
      <c r="B99" s="809"/>
      <c r="C99" s="808"/>
      <c r="D99" s="808"/>
      <c r="E99" s="808"/>
      <c r="F99" s="808"/>
      <c r="G99" s="708"/>
      <c r="H99" s="703"/>
      <c r="I99" s="808"/>
      <c r="J99" s="808"/>
      <c r="K99" s="708"/>
      <c r="L99" s="703"/>
      <c r="M99" s="808"/>
      <c r="N99" s="808"/>
      <c r="O99" s="708"/>
      <c r="P99" s="703"/>
      <c r="Q99" s="808"/>
      <c r="R99" s="708"/>
      <c r="S99" s="703"/>
      <c r="T99" s="808"/>
      <c r="U99" s="808"/>
      <c r="V99" s="708"/>
      <c r="W99" s="703"/>
      <c r="X99" s="808"/>
      <c r="Y99" s="708"/>
      <c r="Z99" s="703"/>
      <c r="AA99" s="808"/>
      <c r="AB99" s="808"/>
      <c r="AC99" s="708"/>
      <c r="AD99" s="703"/>
      <c r="AE99" s="808"/>
      <c r="AF99" s="708"/>
      <c r="AG99" s="703"/>
      <c r="AH99" s="808"/>
      <c r="AI99" s="808"/>
      <c r="AJ99" s="708"/>
      <c r="AK99" s="703"/>
      <c r="AL99" s="808"/>
      <c r="AM99" s="708"/>
      <c r="AN99" s="703"/>
      <c r="AO99" s="808"/>
      <c r="AP99" s="808"/>
      <c r="AQ99" s="708"/>
      <c r="AR99" s="703"/>
      <c r="AS99" s="808"/>
      <c r="AT99" s="808"/>
      <c r="AU99" s="708"/>
      <c r="AV99" s="782" t="s">
        <v>20</v>
      </c>
      <c r="AW99" s="783"/>
      <c r="AX99" s="779"/>
      <c r="AY99" s="780"/>
      <c r="AZ99" s="784"/>
    </row>
    <row r="100" spans="1:65" s="9" customFormat="1" ht="15" customHeight="1" x14ac:dyDescent="0.25">
      <c r="A100" s="54"/>
      <c r="B100" s="778"/>
      <c r="C100" s="773"/>
      <c r="D100" s="773"/>
      <c r="E100" s="773"/>
      <c r="F100" s="773"/>
      <c r="G100" s="774"/>
      <c r="H100" s="772"/>
      <c r="I100" s="773"/>
      <c r="J100" s="773"/>
      <c r="K100" s="774"/>
      <c r="L100" s="772"/>
      <c r="M100" s="773"/>
      <c r="N100" s="773"/>
      <c r="O100" s="774"/>
      <c r="P100" s="772"/>
      <c r="Q100" s="773"/>
      <c r="R100" s="774"/>
      <c r="S100" s="772"/>
      <c r="T100" s="773"/>
      <c r="U100" s="773"/>
      <c r="V100" s="774"/>
      <c r="W100" s="772"/>
      <c r="X100" s="773"/>
      <c r="Y100" s="774"/>
      <c r="Z100" s="772"/>
      <c r="AA100" s="773"/>
      <c r="AB100" s="773"/>
      <c r="AC100" s="774"/>
      <c r="AD100" s="772"/>
      <c r="AE100" s="773"/>
      <c r="AF100" s="774"/>
      <c r="AG100" s="772"/>
      <c r="AH100" s="773"/>
      <c r="AI100" s="773"/>
      <c r="AJ100" s="774"/>
      <c r="AK100" s="772"/>
      <c r="AL100" s="773"/>
      <c r="AM100" s="774"/>
      <c r="AN100" s="772" t="s">
        <v>19</v>
      </c>
      <c r="AO100" s="773"/>
      <c r="AP100" s="773"/>
      <c r="AQ100" s="774"/>
      <c r="AR100" s="772"/>
      <c r="AS100" s="773"/>
      <c r="AT100" s="773"/>
      <c r="AU100" s="774"/>
      <c r="AV100" s="775" t="s">
        <v>21</v>
      </c>
      <c r="AW100" s="776"/>
      <c r="AX100" s="772"/>
      <c r="AY100" s="773"/>
      <c r="AZ100" s="777"/>
      <c r="BA100" s="240"/>
      <c r="BB100" s="240"/>
      <c r="BC100" s="240"/>
      <c r="BD100" s="240"/>
      <c r="BE100" s="240"/>
      <c r="BF100" s="240"/>
    </row>
    <row r="101" spans="1:65" s="7" customFormat="1" ht="8.1" customHeight="1" x14ac:dyDescent="0.25">
      <c r="A101" s="54"/>
      <c r="B101" s="778"/>
      <c r="C101" s="773"/>
      <c r="D101" s="773"/>
      <c r="E101" s="773"/>
      <c r="F101" s="773"/>
      <c r="G101" s="774"/>
      <c r="H101" s="772"/>
      <c r="I101" s="773"/>
      <c r="J101" s="773"/>
      <c r="K101" s="774"/>
      <c r="L101" s="772"/>
      <c r="M101" s="773"/>
      <c r="N101" s="773"/>
      <c r="O101" s="774"/>
      <c r="P101" s="772"/>
      <c r="Q101" s="773"/>
      <c r="R101" s="774"/>
      <c r="S101" s="772"/>
      <c r="T101" s="773"/>
      <c r="U101" s="773"/>
      <c r="V101" s="774"/>
      <c r="W101" s="772"/>
      <c r="X101" s="773"/>
      <c r="Y101" s="774"/>
      <c r="Z101" s="772"/>
      <c r="AA101" s="773"/>
      <c r="AB101" s="773"/>
      <c r="AC101" s="774"/>
      <c r="AD101" s="772"/>
      <c r="AE101" s="773"/>
      <c r="AF101" s="774"/>
      <c r="AG101" s="772"/>
      <c r="AH101" s="773"/>
      <c r="AI101" s="773"/>
      <c r="AJ101" s="774"/>
      <c r="AK101" s="772"/>
      <c r="AL101" s="773"/>
      <c r="AM101" s="774"/>
      <c r="AN101" s="772"/>
      <c r="AO101" s="773"/>
      <c r="AP101" s="773"/>
      <c r="AQ101" s="774"/>
      <c r="AR101" s="772"/>
      <c r="AS101" s="773"/>
      <c r="AT101" s="773"/>
      <c r="AU101" s="774"/>
      <c r="AV101" s="775" t="s">
        <v>22</v>
      </c>
      <c r="AW101" s="776"/>
      <c r="AX101" s="772"/>
      <c r="AY101" s="773"/>
      <c r="AZ101" s="777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</row>
    <row r="102" spans="1:65" s="15" customFormat="1" ht="99.95" customHeight="1" thickBot="1" x14ac:dyDescent="0.3">
      <c r="A102" s="55"/>
      <c r="B102" s="771" t="s">
        <v>23</v>
      </c>
      <c r="C102" s="769"/>
      <c r="D102" s="769"/>
      <c r="E102" s="769"/>
      <c r="F102" s="769"/>
      <c r="G102" s="770"/>
      <c r="H102" s="761"/>
      <c r="I102" s="767"/>
      <c r="J102" s="767"/>
      <c r="K102" s="762"/>
      <c r="L102" s="768" t="s">
        <v>23</v>
      </c>
      <c r="M102" s="769"/>
      <c r="N102" s="769"/>
      <c r="O102" s="770"/>
      <c r="P102" s="768" t="s">
        <v>23</v>
      </c>
      <c r="Q102" s="769"/>
      <c r="R102" s="770"/>
      <c r="S102" s="761"/>
      <c r="T102" s="767"/>
      <c r="U102" s="767"/>
      <c r="V102" s="762"/>
      <c r="W102" s="768" t="s">
        <v>23</v>
      </c>
      <c r="X102" s="769"/>
      <c r="Y102" s="770"/>
      <c r="Z102" s="761"/>
      <c r="AA102" s="767"/>
      <c r="AB102" s="767"/>
      <c r="AC102" s="762"/>
      <c r="AD102" s="768" t="s">
        <v>23</v>
      </c>
      <c r="AE102" s="769"/>
      <c r="AF102" s="770"/>
      <c r="AG102" s="761"/>
      <c r="AH102" s="767"/>
      <c r="AI102" s="767"/>
      <c r="AJ102" s="762"/>
      <c r="AK102" s="768" t="s">
        <v>23</v>
      </c>
      <c r="AL102" s="769"/>
      <c r="AM102" s="770"/>
      <c r="AN102" s="761"/>
      <c r="AO102" s="767"/>
      <c r="AP102" s="767"/>
      <c r="AQ102" s="762"/>
      <c r="AR102" s="761"/>
      <c r="AS102" s="767"/>
      <c r="AT102" s="767"/>
      <c r="AU102" s="762"/>
      <c r="AV102" s="761">
        <v>9000</v>
      </c>
      <c r="AW102" s="762"/>
      <c r="AX102" s="763"/>
      <c r="AY102" s="764"/>
      <c r="AZ102" s="765"/>
      <c r="BA102" s="22"/>
      <c r="BB102" s="22"/>
      <c r="BC102" s="22"/>
      <c r="BD102" s="22"/>
      <c r="BE102" s="22"/>
      <c r="BF102" s="22"/>
      <c r="BG102" s="24"/>
      <c r="BH102" s="24"/>
      <c r="BI102" s="24"/>
      <c r="BJ102" s="24"/>
    </row>
    <row r="103" spans="1:65" s="15" customFormat="1" ht="50.1" customHeight="1" x14ac:dyDescent="0.25">
      <c r="A103" s="55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22"/>
      <c r="BB103" s="22"/>
      <c r="BC103" s="22"/>
      <c r="BD103" s="22"/>
      <c r="BE103" s="22"/>
      <c r="BF103" s="22"/>
      <c r="BG103" s="24"/>
      <c r="BH103" s="24"/>
      <c r="BI103" s="24"/>
      <c r="BJ103" s="24"/>
    </row>
    <row r="104" spans="1:65" s="26" customFormat="1" x14ac:dyDescent="0.25">
      <c r="A104" s="56"/>
      <c r="B104" s="240" t="s">
        <v>466</v>
      </c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3"/>
      <c r="BB104" s="23"/>
      <c r="BC104" s="23"/>
      <c r="BD104" s="23"/>
      <c r="BE104" s="23"/>
      <c r="BF104" s="23"/>
      <c r="BG104" s="25"/>
      <c r="BH104" s="25"/>
      <c r="BI104" s="25"/>
      <c r="BJ104" s="25"/>
    </row>
    <row r="105" spans="1:65" s="15" customFormat="1" ht="18" customHeight="1" x14ac:dyDescent="0.25">
      <c r="A105" s="55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23"/>
      <c r="BB105" s="23"/>
      <c r="BC105" s="23"/>
      <c r="BD105" s="23"/>
      <c r="BE105" s="23"/>
      <c r="BF105" s="23"/>
      <c r="BG105" s="24"/>
      <c r="BH105" s="24"/>
      <c r="BI105" s="24"/>
      <c r="BJ105" s="24"/>
    </row>
    <row r="106" spans="1:65" s="15" customFormat="1" ht="18" hidden="1" customHeight="1" x14ac:dyDescent="0.25">
      <c r="A106" s="65"/>
      <c r="B106" s="724" t="s">
        <v>65</v>
      </c>
      <c r="C106" s="725"/>
      <c r="D106" s="725"/>
      <c r="E106" s="725"/>
      <c r="F106" s="725"/>
      <c r="G106" s="726"/>
      <c r="H106" s="804" t="s">
        <v>66</v>
      </c>
      <c r="I106" s="804"/>
      <c r="J106" s="804"/>
      <c r="K106" s="804"/>
      <c r="L106" s="804" t="s">
        <v>67</v>
      </c>
      <c r="M106" s="804"/>
      <c r="N106" s="804"/>
      <c r="O106" s="804"/>
      <c r="P106" s="804" t="s">
        <v>177</v>
      </c>
      <c r="Q106" s="804"/>
      <c r="R106" s="804"/>
      <c r="S106" s="804"/>
      <c r="T106" s="804"/>
      <c r="U106" s="804" t="s">
        <v>96</v>
      </c>
      <c r="V106" s="804"/>
      <c r="W106" s="804"/>
      <c r="X106" s="804"/>
      <c r="Y106" s="804" t="s">
        <v>97</v>
      </c>
      <c r="Z106" s="804"/>
      <c r="AA106" s="804"/>
      <c r="AB106" s="804"/>
      <c r="AC106" s="804"/>
      <c r="AD106" s="804"/>
      <c r="AE106" s="804"/>
      <c r="AF106" s="804"/>
      <c r="AG106" s="804" t="s">
        <v>100</v>
      </c>
      <c r="AH106" s="804"/>
      <c r="AI106" s="804"/>
      <c r="AJ106" s="804"/>
      <c r="AK106" s="804" t="s">
        <v>61</v>
      </c>
      <c r="AL106" s="804"/>
      <c r="AM106" s="804"/>
      <c r="AN106" s="804"/>
      <c r="AO106" s="804" t="s">
        <v>68</v>
      </c>
      <c r="AP106" s="804"/>
      <c r="AQ106" s="804"/>
      <c r="AR106" s="804"/>
      <c r="AS106" s="804" t="s">
        <v>161</v>
      </c>
      <c r="AT106" s="804"/>
      <c r="AU106" s="804"/>
      <c r="AV106" s="804"/>
      <c r="AW106" s="729" t="s">
        <v>160</v>
      </c>
      <c r="AX106" s="725"/>
      <c r="AY106" s="725"/>
      <c r="AZ106" s="788"/>
      <c r="BA106" s="23"/>
      <c r="BB106" s="23"/>
      <c r="BC106" s="23"/>
      <c r="BD106" s="23"/>
      <c r="BE106" s="23"/>
      <c r="BF106" s="23"/>
      <c r="BG106" s="24"/>
      <c r="BH106" s="24"/>
      <c r="BI106" s="24"/>
      <c r="BJ106" s="24"/>
    </row>
    <row r="107" spans="1:65" s="15" customFormat="1" ht="18" hidden="1" customHeight="1" thickBot="1" x14ac:dyDescent="0.25">
      <c r="A107" s="65"/>
      <c r="B107" s="728"/>
      <c r="C107" s="692"/>
      <c r="D107" s="692"/>
      <c r="E107" s="692"/>
      <c r="F107" s="692"/>
      <c r="G107" s="693"/>
      <c r="H107" s="699"/>
      <c r="I107" s="699"/>
      <c r="J107" s="699"/>
      <c r="K107" s="699"/>
      <c r="L107" s="699"/>
      <c r="M107" s="699"/>
      <c r="N107" s="699"/>
      <c r="O107" s="699"/>
      <c r="P107" s="699"/>
      <c r="Q107" s="699"/>
      <c r="R107" s="699"/>
      <c r="S107" s="699"/>
      <c r="T107" s="699"/>
      <c r="U107" s="699"/>
      <c r="V107" s="699"/>
      <c r="W107" s="699"/>
      <c r="X107" s="699"/>
      <c r="Y107" s="697" t="s">
        <v>156</v>
      </c>
      <c r="Z107" s="698"/>
      <c r="AA107" s="698"/>
      <c r="AB107" s="790"/>
      <c r="AC107" s="699" t="s">
        <v>150</v>
      </c>
      <c r="AD107" s="699"/>
      <c r="AE107" s="699"/>
      <c r="AF107" s="699"/>
      <c r="AG107" s="699"/>
      <c r="AH107" s="699"/>
      <c r="AI107" s="699"/>
      <c r="AJ107" s="699"/>
      <c r="AK107" s="699"/>
      <c r="AL107" s="699"/>
      <c r="AM107" s="699"/>
      <c r="AN107" s="699"/>
      <c r="AO107" s="699"/>
      <c r="AP107" s="699"/>
      <c r="AQ107" s="699"/>
      <c r="AR107" s="699"/>
      <c r="AS107" s="699"/>
      <c r="AT107" s="699"/>
      <c r="AU107" s="699"/>
      <c r="AV107" s="699"/>
      <c r="AW107" s="691"/>
      <c r="AX107" s="692"/>
      <c r="AY107" s="692"/>
      <c r="AZ107" s="734"/>
      <c r="BA107" s="23"/>
      <c r="BB107" s="23"/>
      <c r="BC107" s="23"/>
      <c r="BD107" s="23"/>
      <c r="BE107" s="23"/>
      <c r="BF107" s="23"/>
      <c r="BG107" s="24"/>
      <c r="BH107" s="24"/>
      <c r="BI107" s="24"/>
      <c r="BJ107" s="24"/>
    </row>
    <row r="108" spans="1:65" s="15" customFormat="1" ht="18" customHeight="1" thickBot="1" x14ac:dyDescent="0.3">
      <c r="A108" s="55"/>
      <c r="B108" s="706">
        <v>1</v>
      </c>
      <c r="C108" s="707"/>
      <c r="D108" s="707"/>
      <c r="E108" s="707"/>
      <c r="F108" s="707"/>
      <c r="G108" s="707"/>
      <c r="H108" s="707">
        <v>2</v>
      </c>
      <c r="I108" s="707"/>
      <c r="J108" s="707"/>
      <c r="K108" s="707"/>
      <c r="L108" s="707">
        <v>3</v>
      </c>
      <c r="M108" s="707"/>
      <c r="N108" s="707"/>
      <c r="O108" s="707"/>
      <c r="P108" s="707">
        <v>4</v>
      </c>
      <c r="Q108" s="707"/>
      <c r="R108" s="707"/>
      <c r="S108" s="707"/>
      <c r="T108" s="707"/>
      <c r="U108" s="707">
        <v>5</v>
      </c>
      <c r="V108" s="707"/>
      <c r="W108" s="707"/>
      <c r="X108" s="707"/>
      <c r="Y108" s="707">
        <v>6</v>
      </c>
      <c r="Z108" s="707"/>
      <c r="AA108" s="707"/>
      <c r="AB108" s="707"/>
      <c r="AC108" s="707">
        <v>7</v>
      </c>
      <c r="AD108" s="707"/>
      <c r="AE108" s="707"/>
      <c r="AF108" s="707"/>
      <c r="AG108" s="707">
        <v>8</v>
      </c>
      <c r="AH108" s="707"/>
      <c r="AI108" s="707"/>
      <c r="AJ108" s="707"/>
      <c r="AK108" s="707">
        <v>9</v>
      </c>
      <c r="AL108" s="707"/>
      <c r="AM108" s="707"/>
      <c r="AN108" s="707"/>
      <c r="AO108" s="707">
        <v>10</v>
      </c>
      <c r="AP108" s="707"/>
      <c r="AQ108" s="707"/>
      <c r="AR108" s="707"/>
      <c r="AS108" s="707">
        <v>11</v>
      </c>
      <c r="AT108" s="707"/>
      <c r="AU108" s="707"/>
      <c r="AV108" s="707"/>
      <c r="AW108" s="707">
        <v>12</v>
      </c>
      <c r="AX108" s="707"/>
      <c r="AY108" s="707"/>
      <c r="AZ108" s="807"/>
      <c r="BA108" s="23"/>
      <c r="BB108" s="23"/>
      <c r="BC108" s="23"/>
      <c r="BD108" s="23"/>
      <c r="BE108" s="23"/>
      <c r="BF108" s="23"/>
      <c r="BG108" s="24"/>
      <c r="BH108" s="24"/>
      <c r="BI108" s="24"/>
      <c r="BJ108" s="24"/>
    </row>
    <row r="109" spans="1:65" ht="15.75" thickBot="1" x14ac:dyDescent="0.3">
      <c r="B109" s="802">
        <v>78701000</v>
      </c>
      <c r="C109" s="799"/>
      <c r="D109" s="799"/>
      <c r="E109" s="799"/>
      <c r="F109" s="799"/>
      <c r="G109" s="799"/>
      <c r="H109" s="799" t="s">
        <v>435</v>
      </c>
      <c r="I109" s="799"/>
      <c r="J109" s="799"/>
      <c r="K109" s="799"/>
      <c r="L109" s="803" t="s">
        <v>251</v>
      </c>
      <c r="M109" s="803"/>
      <c r="N109" s="803"/>
      <c r="O109" s="803"/>
      <c r="P109" s="800">
        <v>41953357.57</v>
      </c>
      <c r="Q109" s="800"/>
      <c r="R109" s="800"/>
      <c r="S109" s="800"/>
      <c r="T109" s="800"/>
      <c r="U109" s="799"/>
      <c r="V109" s="799"/>
      <c r="W109" s="799"/>
      <c r="X109" s="799"/>
      <c r="Y109" s="799"/>
      <c r="Z109" s="799"/>
      <c r="AA109" s="799"/>
      <c r="AB109" s="799"/>
      <c r="AC109" s="799"/>
      <c r="AD109" s="799"/>
      <c r="AE109" s="799"/>
      <c r="AF109" s="799"/>
      <c r="AG109" s="800">
        <f>P109</f>
        <v>41953357.57</v>
      </c>
      <c r="AH109" s="800"/>
      <c r="AI109" s="800"/>
      <c r="AJ109" s="800"/>
      <c r="AK109" s="799">
        <v>1.5</v>
      </c>
      <c r="AL109" s="799"/>
      <c r="AM109" s="799"/>
      <c r="AN109" s="799"/>
      <c r="AO109" s="799">
        <v>12</v>
      </c>
      <c r="AP109" s="799"/>
      <c r="AQ109" s="799"/>
      <c r="AR109" s="799"/>
      <c r="AS109" s="799">
        <v>1</v>
      </c>
      <c r="AT109" s="799"/>
      <c r="AU109" s="799"/>
      <c r="AV109" s="799"/>
      <c r="AW109" s="800">
        <f>AG109*AK109%</f>
        <v>629300.36355000001</v>
      </c>
      <c r="AX109" s="800"/>
      <c r="AY109" s="800"/>
      <c r="AZ109" s="801"/>
    </row>
    <row r="110" spans="1:65" s="16" customFormat="1" ht="30" customHeight="1" x14ac:dyDescent="0.25">
      <c r="A110" s="62"/>
      <c r="B110" s="708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  <c r="AO110" s="702"/>
      <c r="AP110" s="702"/>
      <c r="AQ110" s="702"/>
      <c r="AR110" s="702"/>
      <c r="AS110" s="702"/>
      <c r="AT110" s="702"/>
      <c r="AU110" s="702"/>
      <c r="AV110" s="702"/>
      <c r="AW110" s="702"/>
      <c r="AX110" s="702"/>
      <c r="AY110" s="702"/>
      <c r="AZ110" s="703"/>
      <c r="BA110" s="12"/>
      <c r="BB110" s="12"/>
      <c r="BC110" s="12"/>
      <c r="BD110" s="12"/>
      <c r="BE110" s="12"/>
      <c r="BF110" s="12"/>
      <c r="BG110" s="33"/>
      <c r="BH110" s="33"/>
      <c r="BI110" s="33"/>
      <c r="BJ110" s="33"/>
      <c r="BK110" s="33"/>
      <c r="BL110" s="33"/>
      <c r="BM110" s="33"/>
    </row>
    <row r="111" spans="1:65" s="19" customFormat="1" ht="50.1" customHeight="1" thickBot="1" x14ac:dyDescent="0.3">
      <c r="A111" s="80"/>
      <c r="B111" s="706"/>
      <c r="C111" s="707"/>
      <c r="D111" s="707"/>
      <c r="E111" s="707"/>
      <c r="F111" s="707"/>
      <c r="G111" s="707"/>
      <c r="H111" s="704"/>
      <c r="I111" s="704"/>
      <c r="J111" s="704"/>
      <c r="K111" s="704"/>
      <c r="L111" s="704"/>
      <c r="M111" s="704"/>
      <c r="N111" s="704"/>
      <c r="O111" s="704"/>
      <c r="P111" s="704"/>
      <c r="Q111" s="704"/>
      <c r="R111" s="704"/>
      <c r="S111" s="704"/>
      <c r="T111" s="704"/>
      <c r="U111" s="704"/>
      <c r="V111" s="704"/>
      <c r="W111" s="704"/>
      <c r="X111" s="704"/>
      <c r="Y111" s="704"/>
      <c r="Z111" s="704"/>
      <c r="AA111" s="704"/>
      <c r="AB111" s="704"/>
      <c r="AC111" s="704"/>
      <c r="AD111" s="704"/>
      <c r="AE111" s="704"/>
      <c r="AF111" s="704"/>
      <c r="AG111" s="704"/>
      <c r="AH111" s="704"/>
      <c r="AI111" s="704"/>
      <c r="AJ111" s="704"/>
      <c r="AK111" s="704"/>
      <c r="AL111" s="704"/>
      <c r="AM111" s="704"/>
      <c r="AN111" s="704"/>
      <c r="AO111" s="704"/>
      <c r="AP111" s="704"/>
      <c r="AQ111" s="704"/>
      <c r="AR111" s="704"/>
      <c r="AS111" s="704"/>
      <c r="AT111" s="704"/>
      <c r="AU111" s="704"/>
      <c r="AV111" s="704"/>
      <c r="AW111" s="704"/>
      <c r="AX111" s="704"/>
      <c r="AY111" s="704"/>
      <c r="AZ111" s="705"/>
      <c r="BA111" s="12"/>
      <c r="BB111" s="12"/>
      <c r="BC111" s="12"/>
      <c r="BD111" s="12"/>
      <c r="BE111" s="12"/>
      <c r="BF111" s="12"/>
      <c r="BG111" s="20"/>
      <c r="BH111" s="20"/>
      <c r="BI111" s="20"/>
      <c r="BJ111" s="20"/>
      <c r="BK111" s="20"/>
      <c r="BL111" s="20"/>
      <c r="BM111" s="20"/>
    </row>
    <row r="112" spans="1:65" s="19" customFormat="1" ht="50.1" customHeight="1" thickBot="1" x14ac:dyDescent="0.3">
      <c r="A112" s="80"/>
      <c r="B112" s="796" t="s">
        <v>55</v>
      </c>
      <c r="C112" s="796"/>
      <c r="D112" s="796"/>
      <c r="E112" s="796"/>
      <c r="F112" s="796"/>
      <c r="G112" s="797"/>
      <c r="H112" s="798" t="s">
        <v>23</v>
      </c>
      <c r="I112" s="794"/>
      <c r="J112" s="794"/>
      <c r="K112" s="794"/>
      <c r="L112" s="794" t="s">
        <v>23</v>
      </c>
      <c r="M112" s="794"/>
      <c r="N112" s="794"/>
      <c r="O112" s="794"/>
      <c r="P112" s="793">
        <f>P109</f>
        <v>41953357.57</v>
      </c>
      <c r="Q112" s="793"/>
      <c r="R112" s="793"/>
      <c r="S112" s="793"/>
      <c r="T112" s="793"/>
      <c r="U112" s="794" t="s">
        <v>23</v>
      </c>
      <c r="V112" s="794"/>
      <c r="W112" s="794"/>
      <c r="X112" s="794"/>
      <c r="Y112" s="794" t="s">
        <v>23</v>
      </c>
      <c r="Z112" s="794"/>
      <c r="AA112" s="794"/>
      <c r="AB112" s="794"/>
      <c r="AC112" s="792"/>
      <c r="AD112" s="792"/>
      <c r="AE112" s="792"/>
      <c r="AF112" s="792"/>
      <c r="AG112" s="793">
        <f>AG109</f>
        <v>41953357.57</v>
      </c>
      <c r="AH112" s="793"/>
      <c r="AI112" s="793"/>
      <c r="AJ112" s="793"/>
      <c r="AK112" s="794" t="s">
        <v>23</v>
      </c>
      <c r="AL112" s="794"/>
      <c r="AM112" s="794"/>
      <c r="AN112" s="794"/>
      <c r="AO112" s="794" t="s">
        <v>23</v>
      </c>
      <c r="AP112" s="794"/>
      <c r="AQ112" s="794"/>
      <c r="AR112" s="794"/>
      <c r="AS112" s="794" t="s">
        <v>23</v>
      </c>
      <c r="AT112" s="794"/>
      <c r="AU112" s="794"/>
      <c r="AV112" s="794"/>
      <c r="AW112" s="793">
        <v>629300</v>
      </c>
      <c r="AX112" s="793"/>
      <c r="AY112" s="793"/>
      <c r="AZ112" s="795"/>
      <c r="BA112" s="12"/>
      <c r="BB112" s="12"/>
      <c r="BC112" s="12"/>
      <c r="BD112" s="12"/>
      <c r="BE112" s="12"/>
      <c r="BF112" s="12"/>
      <c r="BG112" s="20"/>
      <c r="BH112" s="20"/>
      <c r="BI112" s="20"/>
      <c r="BJ112" s="20"/>
      <c r="BK112" s="20"/>
      <c r="BL112" s="20"/>
      <c r="BM112" s="20"/>
    </row>
    <row r="113" spans="1:65" s="9" customFormat="1" ht="15" customHeight="1" thickBot="1" x14ac:dyDescent="0.3">
      <c r="A113" s="55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23"/>
      <c r="BB113" s="23"/>
      <c r="BC113" s="23"/>
      <c r="BD113" s="23"/>
      <c r="BE113" s="23"/>
      <c r="BF113" s="23"/>
      <c r="BG113" s="10"/>
      <c r="BH113" s="10"/>
      <c r="BI113" s="10"/>
      <c r="BJ113" s="10"/>
      <c r="BK113" s="10"/>
      <c r="BL113" s="10"/>
      <c r="BM113" s="10"/>
    </row>
    <row r="114" spans="1:65" s="9" customFormat="1" ht="18" customHeight="1" x14ac:dyDescent="0.25">
      <c r="A114" s="55"/>
      <c r="B114" s="724" t="s">
        <v>65</v>
      </c>
      <c r="C114" s="725"/>
      <c r="D114" s="725"/>
      <c r="E114" s="725"/>
      <c r="F114" s="725"/>
      <c r="G114" s="726"/>
      <c r="H114" s="729" t="s">
        <v>70</v>
      </c>
      <c r="I114" s="725"/>
      <c r="J114" s="725"/>
      <c r="K114" s="726"/>
      <c r="L114" s="729" t="s">
        <v>71</v>
      </c>
      <c r="M114" s="725"/>
      <c r="N114" s="725"/>
      <c r="O114" s="726"/>
      <c r="P114" s="730" t="s">
        <v>72</v>
      </c>
      <c r="Q114" s="731"/>
      <c r="R114" s="731"/>
      <c r="S114" s="731"/>
      <c r="T114" s="731"/>
      <c r="U114" s="731"/>
      <c r="V114" s="731"/>
      <c r="W114" s="731"/>
      <c r="X114" s="731"/>
      <c r="Y114" s="731"/>
      <c r="Z114" s="731"/>
      <c r="AA114" s="731"/>
      <c r="AB114" s="731"/>
      <c r="AC114" s="731"/>
      <c r="AD114" s="731"/>
      <c r="AE114" s="731"/>
      <c r="AF114" s="731"/>
      <c r="AG114" s="731"/>
      <c r="AH114" s="731"/>
      <c r="AI114" s="731"/>
      <c r="AJ114" s="731"/>
      <c r="AK114" s="731"/>
      <c r="AL114" s="731"/>
      <c r="AM114" s="731"/>
      <c r="AN114" s="731"/>
      <c r="AO114" s="731"/>
      <c r="AP114" s="731"/>
      <c r="AQ114" s="791"/>
      <c r="AR114" s="729" t="s">
        <v>163</v>
      </c>
      <c r="AS114" s="725"/>
      <c r="AT114" s="725"/>
      <c r="AU114" s="726"/>
      <c r="AV114" s="729" t="s">
        <v>4</v>
      </c>
      <c r="AW114" s="726"/>
      <c r="AX114" s="729" t="s">
        <v>98</v>
      </c>
      <c r="AY114" s="725"/>
      <c r="AZ114" s="788"/>
      <c r="BA114" s="18"/>
      <c r="BB114" s="18"/>
      <c r="BC114" s="18"/>
      <c r="BD114" s="18"/>
      <c r="BE114" s="18"/>
      <c r="BF114" s="18"/>
      <c r="BG114" s="10"/>
      <c r="BH114" s="10"/>
      <c r="BI114" s="10"/>
      <c r="BJ114" s="10"/>
      <c r="BK114" s="10"/>
      <c r="BL114" s="10"/>
      <c r="BM114" s="10"/>
    </row>
    <row r="115" spans="1:65" s="9" customFormat="1" ht="18" hidden="1" customHeight="1" x14ac:dyDescent="0.25">
      <c r="A115" s="55"/>
      <c r="B115" s="727"/>
      <c r="C115" s="694"/>
      <c r="D115" s="694"/>
      <c r="E115" s="694"/>
      <c r="F115" s="694"/>
      <c r="G115" s="695"/>
      <c r="H115" s="696"/>
      <c r="I115" s="694"/>
      <c r="J115" s="694"/>
      <c r="K115" s="695"/>
      <c r="L115" s="696"/>
      <c r="M115" s="694"/>
      <c r="N115" s="694"/>
      <c r="O115" s="695"/>
      <c r="P115" s="697" t="s">
        <v>73</v>
      </c>
      <c r="Q115" s="698"/>
      <c r="R115" s="698"/>
      <c r="S115" s="698"/>
      <c r="T115" s="698"/>
      <c r="U115" s="698"/>
      <c r="V115" s="790"/>
      <c r="W115" s="697" t="s">
        <v>74</v>
      </c>
      <c r="X115" s="698"/>
      <c r="Y115" s="698"/>
      <c r="Z115" s="698"/>
      <c r="AA115" s="698"/>
      <c r="AB115" s="698"/>
      <c r="AC115" s="790"/>
      <c r="AD115" s="697" t="s">
        <v>75</v>
      </c>
      <c r="AE115" s="698"/>
      <c r="AF115" s="698"/>
      <c r="AG115" s="698"/>
      <c r="AH115" s="698"/>
      <c r="AI115" s="698"/>
      <c r="AJ115" s="790"/>
      <c r="AK115" s="697" t="s">
        <v>76</v>
      </c>
      <c r="AL115" s="698"/>
      <c r="AM115" s="698"/>
      <c r="AN115" s="698"/>
      <c r="AO115" s="698"/>
      <c r="AP115" s="698"/>
      <c r="AQ115" s="790"/>
      <c r="AR115" s="696"/>
      <c r="AS115" s="694"/>
      <c r="AT115" s="694"/>
      <c r="AU115" s="695"/>
      <c r="AV115" s="696"/>
      <c r="AW115" s="695"/>
      <c r="AX115" s="696"/>
      <c r="AY115" s="694"/>
      <c r="AZ115" s="789"/>
      <c r="BA115" s="18"/>
      <c r="BB115" s="18"/>
      <c r="BC115" s="18"/>
      <c r="BD115" s="18"/>
      <c r="BE115" s="18"/>
      <c r="BF115" s="18"/>
      <c r="BG115" s="10"/>
      <c r="BH115" s="10"/>
      <c r="BI115" s="10"/>
      <c r="BJ115" s="10"/>
      <c r="BK115" s="10"/>
      <c r="BL115" s="10"/>
      <c r="BM115" s="10"/>
    </row>
    <row r="116" spans="1:65" s="9" customFormat="1" ht="18" hidden="1" customHeight="1" x14ac:dyDescent="0.25">
      <c r="A116" s="55"/>
      <c r="B116" s="728"/>
      <c r="C116" s="692"/>
      <c r="D116" s="692"/>
      <c r="E116" s="692"/>
      <c r="F116" s="692"/>
      <c r="G116" s="693"/>
      <c r="H116" s="691"/>
      <c r="I116" s="692"/>
      <c r="J116" s="692"/>
      <c r="K116" s="693"/>
      <c r="L116" s="691"/>
      <c r="M116" s="692"/>
      <c r="N116" s="692"/>
      <c r="O116" s="693"/>
      <c r="P116" s="697" t="s">
        <v>156</v>
      </c>
      <c r="Q116" s="698"/>
      <c r="R116" s="790"/>
      <c r="S116" s="697" t="s">
        <v>178</v>
      </c>
      <c r="T116" s="698"/>
      <c r="U116" s="698"/>
      <c r="V116" s="790"/>
      <c r="W116" s="697" t="s">
        <v>156</v>
      </c>
      <c r="X116" s="698"/>
      <c r="Y116" s="790"/>
      <c r="Z116" s="697" t="s">
        <v>178</v>
      </c>
      <c r="AA116" s="698"/>
      <c r="AB116" s="698"/>
      <c r="AC116" s="790"/>
      <c r="AD116" s="697" t="s">
        <v>156</v>
      </c>
      <c r="AE116" s="698"/>
      <c r="AF116" s="790"/>
      <c r="AG116" s="697" t="s">
        <v>150</v>
      </c>
      <c r="AH116" s="698"/>
      <c r="AI116" s="698"/>
      <c r="AJ116" s="790"/>
      <c r="AK116" s="697" t="s">
        <v>156</v>
      </c>
      <c r="AL116" s="698"/>
      <c r="AM116" s="790"/>
      <c r="AN116" s="697" t="s">
        <v>150</v>
      </c>
      <c r="AO116" s="698"/>
      <c r="AP116" s="698"/>
      <c r="AQ116" s="790"/>
      <c r="AR116" s="691"/>
      <c r="AS116" s="692"/>
      <c r="AT116" s="692"/>
      <c r="AU116" s="693"/>
      <c r="AV116" s="691"/>
      <c r="AW116" s="693"/>
      <c r="AX116" s="691"/>
      <c r="AY116" s="692"/>
      <c r="AZ116" s="734"/>
      <c r="BA116" s="18"/>
      <c r="BB116" s="18"/>
      <c r="BC116" s="18"/>
      <c r="BD116" s="18"/>
      <c r="BE116" s="18"/>
      <c r="BF116" s="18"/>
      <c r="BG116" s="10"/>
      <c r="BH116" s="10"/>
      <c r="BI116" s="10"/>
      <c r="BJ116" s="10"/>
      <c r="BK116" s="10"/>
      <c r="BL116" s="10"/>
      <c r="BM116" s="10"/>
    </row>
    <row r="117" spans="1:65" s="9" customFormat="1" ht="18" customHeight="1" thickBot="1" x14ac:dyDescent="0.3">
      <c r="A117" s="55"/>
      <c r="B117" s="787">
        <v>1</v>
      </c>
      <c r="C117" s="767"/>
      <c r="D117" s="767"/>
      <c r="E117" s="767"/>
      <c r="F117" s="767"/>
      <c r="G117" s="762"/>
      <c r="H117" s="761">
        <v>13</v>
      </c>
      <c r="I117" s="767"/>
      <c r="J117" s="767"/>
      <c r="K117" s="762"/>
      <c r="L117" s="761">
        <v>14</v>
      </c>
      <c r="M117" s="767"/>
      <c r="N117" s="767"/>
      <c r="O117" s="762"/>
      <c r="P117" s="761">
        <v>15</v>
      </c>
      <c r="Q117" s="767"/>
      <c r="R117" s="762"/>
      <c r="S117" s="761">
        <v>16</v>
      </c>
      <c r="T117" s="767"/>
      <c r="U117" s="767"/>
      <c r="V117" s="762"/>
      <c r="W117" s="761">
        <v>17</v>
      </c>
      <c r="X117" s="767"/>
      <c r="Y117" s="762"/>
      <c r="Z117" s="761">
        <v>18</v>
      </c>
      <c r="AA117" s="767"/>
      <c r="AB117" s="767"/>
      <c r="AC117" s="762"/>
      <c r="AD117" s="761">
        <v>19</v>
      </c>
      <c r="AE117" s="767"/>
      <c r="AF117" s="762"/>
      <c r="AG117" s="761">
        <v>20</v>
      </c>
      <c r="AH117" s="767"/>
      <c r="AI117" s="767"/>
      <c r="AJ117" s="762"/>
      <c r="AK117" s="761">
        <v>21</v>
      </c>
      <c r="AL117" s="767"/>
      <c r="AM117" s="762"/>
      <c r="AN117" s="761">
        <v>22</v>
      </c>
      <c r="AO117" s="767"/>
      <c r="AP117" s="767"/>
      <c r="AQ117" s="762"/>
      <c r="AR117" s="761">
        <v>23</v>
      </c>
      <c r="AS117" s="767"/>
      <c r="AT117" s="767"/>
      <c r="AU117" s="762"/>
      <c r="AV117" s="761">
        <v>24</v>
      </c>
      <c r="AW117" s="762"/>
      <c r="AX117" s="761">
        <v>25</v>
      </c>
      <c r="AY117" s="767"/>
      <c r="AZ117" s="785"/>
      <c r="BA117" s="18"/>
      <c r="BB117" s="18"/>
      <c r="BC117" s="18"/>
      <c r="BD117" s="18"/>
      <c r="BE117" s="18"/>
      <c r="BF117" s="18"/>
      <c r="BG117" s="10"/>
      <c r="BH117" s="10"/>
      <c r="BI117" s="10"/>
      <c r="BJ117" s="10"/>
      <c r="BK117" s="10"/>
      <c r="BL117" s="10"/>
      <c r="BM117" s="10"/>
    </row>
    <row r="118" spans="1:65" x14ac:dyDescent="0.25">
      <c r="B118" s="786"/>
      <c r="C118" s="780"/>
      <c r="D118" s="780"/>
      <c r="E118" s="780"/>
      <c r="F118" s="780"/>
      <c r="G118" s="781"/>
      <c r="H118" s="779"/>
      <c r="I118" s="780"/>
      <c r="J118" s="780"/>
      <c r="K118" s="781"/>
      <c r="L118" s="779"/>
      <c r="M118" s="780"/>
      <c r="N118" s="780"/>
      <c r="O118" s="781"/>
      <c r="P118" s="779"/>
      <c r="Q118" s="780"/>
      <c r="R118" s="781"/>
      <c r="S118" s="779"/>
      <c r="T118" s="780"/>
      <c r="U118" s="780"/>
      <c r="V118" s="781"/>
      <c r="W118" s="779"/>
      <c r="X118" s="780"/>
      <c r="Y118" s="781"/>
      <c r="Z118" s="779"/>
      <c r="AA118" s="780"/>
      <c r="AB118" s="780"/>
      <c r="AC118" s="781"/>
      <c r="AD118" s="779"/>
      <c r="AE118" s="780"/>
      <c r="AF118" s="781"/>
      <c r="AG118" s="779"/>
      <c r="AH118" s="780"/>
      <c r="AI118" s="780"/>
      <c r="AJ118" s="781"/>
      <c r="AK118" s="779"/>
      <c r="AL118" s="780"/>
      <c r="AM118" s="781"/>
      <c r="AN118" s="779"/>
      <c r="AO118" s="780"/>
      <c r="AP118" s="780"/>
      <c r="AQ118" s="781"/>
      <c r="AR118" s="779"/>
      <c r="AS118" s="780"/>
      <c r="AT118" s="780"/>
      <c r="AU118" s="781"/>
      <c r="AV118" s="805" t="s">
        <v>20</v>
      </c>
      <c r="AW118" s="806"/>
      <c r="AX118" s="779"/>
      <c r="AY118" s="780"/>
      <c r="AZ118" s="784"/>
    </row>
    <row r="119" spans="1:65" s="9" customFormat="1" ht="15" customHeight="1" x14ac:dyDescent="0.25">
      <c r="A119" s="54"/>
      <c r="B119" s="778"/>
      <c r="C119" s="773"/>
      <c r="D119" s="773"/>
      <c r="E119" s="773"/>
      <c r="F119" s="773"/>
      <c r="G119" s="774"/>
      <c r="H119" s="772"/>
      <c r="I119" s="773"/>
      <c r="J119" s="773"/>
      <c r="K119" s="774"/>
      <c r="L119" s="772"/>
      <c r="M119" s="773"/>
      <c r="N119" s="773"/>
      <c r="O119" s="774"/>
      <c r="P119" s="772"/>
      <c r="Q119" s="773"/>
      <c r="R119" s="774"/>
      <c r="S119" s="772"/>
      <c r="T119" s="773"/>
      <c r="U119" s="773"/>
      <c r="V119" s="774"/>
      <c r="W119" s="772"/>
      <c r="X119" s="773"/>
      <c r="Y119" s="774"/>
      <c r="Z119" s="772"/>
      <c r="AA119" s="773"/>
      <c r="AB119" s="773"/>
      <c r="AC119" s="774"/>
      <c r="AD119" s="772"/>
      <c r="AE119" s="773"/>
      <c r="AF119" s="774"/>
      <c r="AG119" s="772"/>
      <c r="AH119" s="773"/>
      <c r="AI119" s="773"/>
      <c r="AJ119" s="774"/>
      <c r="AK119" s="772"/>
      <c r="AL119" s="773"/>
      <c r="AM119" s="774"/>
      <c r="AN119" s="772" t="s">
        <v>19</v>
      </c>
      <c r="AO119" s="773"/>
      <c r="AP119" s="773"/>
      <c r="AQ119" s="774"/>
      <c r="AR119" s="772"/>
      <c r="AS119" s="773"/>
      <c r="AT119" s="773"/>
      <c r="AU119" s="774"/>
      <c r="AV119" s="775" t="s">
        <v>21</v>
      </c>
      <c r="AW119" s="776"/>
      <c r="AX119" s="772"/>
      <c r="AY119" s="773"/>
      <c r="AZ119" s="777"/>
      <c r="BA119" s="240"/>
      <c r="BB119" s="240"/>
      <c r="BC119" s="240"/>
      <c r="BD119" s="240"/>
      <c r="BE119" s="240"/>
      <c r="BF119" s="240"/>
    </row>
    <row r="120" spans="1:65" s="7" customFormat="1" ht="8.1" customHeight="1" x14ac:dyDescent="0.25">
      <c r="A120" s="54"/>
      <c r="B120" s="778"/>
      <c r="C120" s="773"/>
      <c r="D120" s="773"/>
      <c r="E120" s="773"/>
      <c r="F120" s="773"/>
      <c r="G120" s="774"/>
      <c r="H120" s="772"/>
      <c r="I120" s="773"/>
      <c r="J120" s="773"/>
      <c r="K120" s="774"/>
      <c r="L120" s="772"/>
      <c r="M120" s="773"/>
      <c r="N120" s="773"/>
      <c r="O120" s="774"/>
      <c r="P120" s="772"/>
      <c r="Q120" s="773"/>
      <c r="R120" s="774"/>
      <c r="S120" s="772"/>
      <c r="T120" s="773"/>
      <c r="U120" s="773"/>
      <c r="V120" s="774"/>
      <c r="W120" s="772"/>
      <c r="X120" s="773"/>
      <c r="Y120" s="774"/>
      <c r="Z120" s="772"/>
      <c r="AA120" s="773"/>
      <c r="AB120" s="773"/>
      <c r="AC120" s="774"/>
      <c r="AD120" s="772"/>
      <c r="AE120" s="773"/>
      <c r="AF120" s="774"/>
      <c r="AG120" s="772"/>
      <c r="AH120" s="773"/>
      <c r="AI120" s="773"/>
      <c r="AJ120" s="774"/>
      <c r="AK120" s="772"/>
      <c r="AL120" s="773"/>
      <c r="AM120" s="774"/>
      <c r="AN120" s="772"/>
      <c r="AO120" s="773"/>
      <c r="AP120" s="773"/>
      <c r="AQ120" s="774"/>
      <c r="AR120" s="772"/>
      <c r="AS120" s="773"/>
      <c r="AT120" s="773"/>
      <c r="AU120" s="774"/>
      <c r="AV120" s="775" t="s">
        <v>22</v>
      </c>
      <c r="AW120" s="776"/>
      <c r="AX120" s="772"/>
      <c r="AY120" s="773"/>
      <c r="AZ120" s="777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</row>
    <row r="121" spans="1:65" s="15" customFormat="1" ht="99.95" customHeight="1" thickBot="1" x14ac:dyDescent="0.3">
      <c r="A121" s="55"/>
      <c r="B121" s="771" t="s">
        <v>23</v>
      </c>
      <c r="C121" s="769"/>
      <c r="D121" s="769"/>
      <c r="E121" s="769"/>
      <c r="F121" s="769"/>
      <c r="G121" s="770"/>
      <c r="H121" s="761"/>
      <c r="I121" s="767"/>
      <c r="J121" s="767"/>
      <c r="K121" s="762"/>
      <c r="L121" s="768" t="s">
        <v>23</v>
      </c>
      <c r="M121" s="769"/>
      <c r="N121" s="769"/>
      <c r="O121" s="770"/>
      <c r="P121" s="768" t="s">
        <v>23</v>
      </c>
      <c r="Q121" s="769"/>
      <c r="R121" s="770"/>
      <c r="S121" s="761"/>
      <c r="T121" s="767"/>
      <c r="U121" s="767"/>
      <c r="V121" s="762"/>
      <c r="W121" s="768" t="s">
        <v>23</v>
      </c>
      <c r="X121" s="769"/>
      <c r="Y121" s="770"/>
      <c r="Z121" s="761"/>
      <c r="AA121" s="767"/>
      <c r="AB121" s="767"/>
      <c r="AC121" s="762"/>
      <c r="AD121" s="768" t="s">
        <v>23</v>
      </c>
      <c r="AE121" s="769"/>
      <c r="AF121" s="770"/>
      <c r="AG121" s="761"/>
      <c r="AH121" s="767"/>
      <c r="AI121" s="767"/>
      <c r="AJ121" s="762"/>
      <c r="AK121" s="768" t="s">
        <v>23</v>
      </c>
      <c r="AL121" s="769"/>
      <c r="AM121" s="770"/>
      <c r="AN121" s="761"/>
      <c r="AO121" s="767"/>
      <c r="AP121" s="767"/>
      <c r="AQ121" s="762"/>
      <c r="AR121" s="761"/>
      <c r="AS121" s="767"/>
      <c r="AT121" s="767"/>
      <c r="AU121" s="762"/>
      <c r="AV121" s="761">
        <v>9000</v>
      </c>
      <c r="AW121" s="762"/>
      <c r="AX121" s="763"/>
      <c r="AY121" s="764"/>
      <c r="AZ121" s="765"/>
      <c r="BA121" s="22"/>
      <c r="BB121" s="22"/>
      <c r="BC121" s="22"/>
      <c r="BD121" s="22"/>
      <c r="BE121" s="22"/>
      <c r="BF121" s="22"/>
      <c r="BG121" s="24"/>
      <c r="BH121" s="24"/>
      <c r="BI121" s="24"/>
      <c r="BJ121" s="24"/>
    </row>
    <row r="122" spans="1:65" s="15" customFormat="1" ht="50.1" customHeight="1" x14ac:dyDescent="0.25">
      <c r="A122" s="55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22"/>
      <c r="BB122" s="22"/>
      <c r="BC122" s="22"/>
      <c r="BD122" s="22"/>
      <c r="BE122" s="22"/>
      <c r="BF122" s="22"/>
      <c r="BG122" s="24"/>
      <c r="BH122" s="24"/>
      <c r="BI122" s="24"/>
      <c r="BJ122" s="24"/>
    </row>
    <row r="123" spans="1:65" s="26" customFormat="1" x14ac:dyDescent="0.25">
      <c r="A123" s="56"/>
      <c r="B123" s="240" t="s">
        <v>488</v>
      </c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40"/>
      <c r="AO123" s="240"/>
      <c r="AP123" s="240"/>
      <c r="AQ123" s="240"/>
      <c r="AR123" s="240"/>
      <c r="AS123" s="240"/>
      <c r="AT123" s="240"/>
      <c r="AU123" s="240"/>
      <c r="AV123" s="240"/>
      <c r="AW123" s="240"/>
      <c r="AX123" s="240"/>
      <c r="AY123" s="240"/>
      <c r="AZ123" s="240"/>
      <c r="BA123" s="23"/>
      <c r="BB123" s="23"/>
      <c r="BC123" s="23"/>
      <c r="BD123" s="23"/>
      <c r="BE123" s="23"/>
      <c r="BF123" s="23"/>
      <c r="BG123" s="25"/>
      <c r="BH123" s="25"/>
      <c r="BI123" s="25"/>
      <c r="BJ123" s="25"/>
    </row>
    <row r="124" spans="1:65" s="15" customFormat="1" ht="18" customHeight="1" x14ac:dyDescent="0.25">
      <c r="A124" s="55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23"/>
      <c r="BB124" s="23"/>
      <c r="BC124" s="23"/>
      <c r="BD124" s="23"/>
      <c r="BE124" s="23"/>
      <c r="BF124" s="23"/>
      <c r="BG124" s="24"/>
      <c r="BH124" s="24"/>
      <c r="BI124" s="24"/>
      <c r="BJ124" s="24"/>
    </row>
    <row r="125" spans="1:65" s="15" customFormat="1" ht="18" hidden="1" customHeight="1" x14ac:dyDescent="0.25">
      <c r="A125" s="65"/>
      <c r="B125" s="724" t="s">
        <v>65</v>
      </c>
      <c r="C125" s="725"/>
      <c r="D125" s="725"/>
      <c r="E125" s="725"/>
      <c r="F125" s="725"/>
      <c r="G125" s="726"/>
      <c r="H125" s="729" t="s">
        <v>66</v>
      </c>
      <c r="I125" s="725"/>
      <c r="J125" s="725"/>
      <c r="K125" s="726"/>
      <c r="L125" s="729" t="s">
        <v>67</v>
      </c>
      <c r="M125" s="725"/>
      <c r="N125" s="725"/>
      <c r="O125" s="726"/>
      <c r="P125" s="729" t="s">
        <v>99</v>
      </c>
      <c r="Q125" s="725"/>
      <c r="R125" s="725"/>
      <c r="S125" s="725"/>
      <c r="T125" s="726"/>
      <c r="U125" s="729" t="s">
        <v>96</v>
      </c>
      <c r="V125" s="725"/>
      <c r="W125" s="725"/>
      <c r="X125" s="726"/>
      <c r="Y125" s="730" t="s">
        <v>97</v>
      </c>
      <c r="Z125" s="731"/>
      <c r="AA125" s="731"/>
      <c r="AB125" s="731"/>
      <c r="AC125" s="731"/>
      <c r="AD125" s="731"/>
      <c r="AE125" s="731"/>
      <c r="AF125" s="791"/>
      <c r="AG125" s="804" t="s">
        <v>100</v>
      </c>
      <c r="AH125" s="804"/>
      <c r="AI125" s="804"/>
      <c r="AJ125" s="804"/>
      <c r="AK125" s="729" t="s">
        <v>61</v>
      </c>
      <c r="AL125" s="725"/>
      <c r="AM125" s="725"/>
      <c r="AN125" s="726"/>
      <c r="AO125" s="729" t="s">
        <v>68</v>
      </c>
      <c r="AP125" s="725"/>
      <c r="AQ125" s="725"/>
      <c r="AR125" s="726"/>
      <c r="AS125" s="729" t="s">
        <v>69</v>
      </c>
      <c r="AT125" s="725"/>
      <c r="AU125" s="725"/>
      <c r="AV125" s="726"/>
      <c r="AW125" s="729" t="s">
        <v>160</v>
      </c>
      <c r="AX125" s="725"/>
      <c r="AY125" s="725"/>
      <c r="AZ125" s="788"/>
      <c r="BA125" s="23"/>
      <c r="BB125" s="23"/>
      <c r="BC125" s="23"/>
      <c r="BD125" s="23"/>
      <c r="BE125" s="23"/>
      <c r="BF125" s="23"/>
      <c r="BG125" s="24"/>
      <c r="BH125" s="24"/>
      <c r="BI125" s="24"/>
      <c r="BJ125" s="24"/>
    </row>
    <row r="126" spans="1:65" s="15" customFormat="1" ht="18" hidden="1" customHeight="1" thickBot="1" x14ac:dyDescent="0.25">
      <c r="A126" s="65"/>
      <c r="B126" s="728"/>
      <c r="C126" s="692"/>
      <c r="D126" s="692"/>
      <c r="E126" s="692"/>
      <c r="F126" s="692"/>
      <c r="G126" s="693"/>
      <c r="H126" s="691"/>
      <c r="I126" s="692"/>
      <c r="J126" s="692"/>
      <c r="K126" s="693"/>
      <c r="L126" s="691"/>
      <c r="M126" s="692"/>
      <c r="N126" s="692"/>
      <c r="O126" s="693"/>
      <c r="P126" s="691"/>
      <c r="Q126" s="692"/>
      <c r="R126" s="692"/>
      <c r="S126" s="692"/>
      <c r="T126" s="693"/>
      <c r="U126" s="691"/>
      <c r="V126" s="692"/>
      <c r="W126" s="692"/>
      <c r="X126" s="693"/>
      <c r="Y126" s="697" t="s">
        <v>156</v>
      </c>
      <c r="Z126" s="698"/>
      <c r="AA126" s="698"/>
      <c r="AB126" s="790"/>
      <c r="AC126" s="697" t="s">
        <v>18</v>
      </c>
      <c r="AD126" s="698"/>
      <c r="AE126" s="698"/>
      <c r="AF126" s="790"/>
      <c r="AG126" s="699"/>
      <c r="AH126" s="699"/>
      <c r="AI126" s="699"/>
      <c r="AJ126" s="699"/>
      <c r="AK126" s="691"/>
      <c r="AL126" s="692"/>
      <c r="AM126" s="692"/>
      <c r="AN126" s="693"/>
      <c r="AO126" s="691"/>
      <c r="AP126" s="692"/>
      <c r="AQ126" s="692"/>
      <c r="AR126" s="693"/>
      <c r="AS126" s="691"/>
      <c r="AT126" s="692"/>
      <c r="AU126" s="692"/>
      <c r="AV126" s="693"/>
      <c r="AW126" s="691"/>
      <c r="AX126" s="692"/>
      <c r="AY126" s="692"/>
      <c r="AZ126" s="734"/>
      <c r="BA126" s="23"/>
      <c r="BB126" s="23"/>
      <c r="BC126" s="23"/>
      <c r="BD126" s="23"/>
      <c r="BE126" s="23"/>
      <c r="BF126" s="23"/>
      <c r="BG126" s="24"/>
      <c r="BH126" s="24"/>
      <c r="BI126" s="24"/>
      <c r="BJ126" s="24"/>
    </row>
    <row r="127" spans="1:65" s="15" customFormat="1" ht="18" customHeight="1" thickBot="1" x14ac:dyDescent="0.3">
      <c r="A127" s="55"/>
      <c r="B127" s="787">
        <v>1</v>
      </c>
      <c r="C127" s="767"/>
      <c r="D127" s="767"/>
      <c r="E127" s="767"/>
      <c r="F127" s="767"/>
      <c r="G127" s="762"/>
      <c r="H127" s="761">
        <v>2</v>
      </c>
      <c r="I127" s="767"/>
      <c r="J127" s="767"/>
      <c r="K127" s="762"/>
      <c r="L127" s="761">
        <v>3</v>
      </c>
      <c r="M127" s="767"/>
      <c r="N127" s="767"/>
      <c r="O127" s="762"/>
      <c r="P127" s="761">
        <v>4</v>
      </c>
      <c r="Q127" s="767"/>
      <c r="R127" s="767"/>
      <c r="S127" s="767"/>
      <c r="T127" s="762"/>
      <c r="U127" s="761">
        <v>5</v>
      </c>
      <c r="V127" s="767"/>
      <c r="W127" s="767"/>
      <c r="X127" s="762"/>
      <c r="Y127" s="761">
        <v>6</v>
      </c>
      <c r="Z127" s="767"/>
      <c r="AA127" s="767"/>
      <c r="AB127" s="762"/>
      <c r="AC127" s="761">
        <v>7</v>
      </c>
      <c r="AD127" s="767"/>
      <c r="AE127" s="767"/>
      <c r="AF127" s="762"/>
      <c r="AG127" s="761">
        <v>8</v>
      </c>
      <c r="AH127" s="767"/>
      <c r="AI127" s="767"/>
      <c r="AJ127" s="762"/>
      <c r="AK127" s="761">
        <v>9</v>
      </c>
      <c r="AL127" s="767"/>
      <c r="AM127" s="767"/>
      <c r="AN127" s="762"/>
      <c r="AO127" s="761">
        <v>10</v>
      </c>
      <c r="AP127" s="767"/>
      <c r="AQ127" s="767"/>
      <c r="AR127" s="762"/>
      <c r="AS127" s="761">
        <v>11</v>
      </c>
      <c r="AT127" s="767"/>
      <c r="AU127" s="767"/>
      <c r="AV127" s="762"/>
      <c r="AW127" s="761">
        <v>12</v>
      </c>
      <c r="AX127" s="767"/>
      <c r="AY127" s="767"/>
      <c r="AZ127" s="785"/>
      <c r="BA127" s="23"/>
      <c r="BB127" s="23"/>
      <c r="BC127" s="23"/>
      <c r="BD127" s="23"/>
      <c r="BE127" s="23"/>
      <c r="BF127" s="23"/>
      <c r="BG127" s="24"/>
      <c r="BH127" s="24"/>
      <c r="BI127" s="24"/>
      <c r="BJ127" s="24"/>
    </row>
    <row r="128" spans="1:65" ht="15.75" thickBot="1" x14ac:dyDescent="0.3">
      <c r="B128" s="802">
        <v>78701000</v>
      </c>
      <c r="C128" s="799"/>
      <c r="D128" s="799"/>
      <c r="E128" s="799"/>
      <c r="F128" s="799"/>
      <c r="G128" s="799"/>
      <c r="H128" s="799" t="s">
        <v>435</v>
      </c>
      <c r="I128" s="799"/>
      <c r="J128" s="799"/>
      <c r="K128" s="799"/>
      <c r="L128" s="803" t="s">
        <v>251</v>
      </c>
      <c r="M128" s="803"/>
      <c r="N128" s="803"/>
      <c r="O128" s="803"/>
      <c r="P128" s="800">
        <v>41953357.57</v>
      </c>
      <c r="Q128" s="800"/>
      <c r="R128" s="800"/>
      <c r="S128" s="800"/>
      <c r="T128" s="800"/>
      <c r="U128" s="799"/>
      <c r="V128" s="799"/>
      <c r="W128" s="799"/>
      <c r="X128" s="799"/>
      <c r="Y128" s="799"/>
      <c r="Z128" s="799"/>
      <c r="AA128" s="799"/>
      <c r="AB128" s="799"/>
      <c r="AC128" s="799"/>
      <c r="AD128" s="799"/>
      <c r="AE128" s="799"/>
      <c r="AF128" s="799"/>
      <c r="AG128" s="800">
        <f>P128</f>
        <v>41953357.57</v>
      </c>
      <c r="AH128" s="800"/>
      <c r="AI128" s="800"/>
      <c r="AJ128" s="800"/>
      <c r="AK128" s="799">
        <v>1.5</v>
      </c>
      <c r="AL128" s="799"/>
      <c r="AM128" s="799"/>
      <c r="AN128" s="799"/>
      <c r="AO128" s="799">
        <v>12</v>
      </c>
      <c r="AP128" s="799"/>
      <c r="AQ128" s="799"/>
      <c r="AR128" s="799"/>
      <c r="AS128" s="799">
        <v>1</v>
      </c>
      <c r="AT128" s="799"/>
      <c r="AU128" s="799"/>
      <c r="AV128" s="799"/>
      <c r="AW128" s="800">
        <f>AG128*AK128%</f>
        <v>629300.36355000001</v>
      </c>
      <c r="AX128" s="800"/>
      <c r="AY128" s="800"/>
      <c r="AZ128" s="801"/>
    </row>
    <row r="129" spans="1:65" s="16" customFormat="1" ht="33.75" customHeight="1" x14ac:dyDescent="0.25">
      <c r="A129" s="62"/>
      <c r="B129" s="708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  <c r="AO129" s="702"/>
      <c r="AP129" s="702"/>
      <c r="AQ129" s="702"/>
      <c r="AR129" s="702"/>
      <c r="AS129" s="702"/>
      <c r="AT129" s="702"/>
      <c r="AU129" s="702"/>
      <c r="AV129" s="702"/>
      <c r="AW129" s="702"/>
      <c r="AX129" s="702"/>
      <c r="AY129" s="702"/>
      <c r="AZ129" s="703"/>
      <c r="BA129" s="12"/>
      <c r="BB129" s="12"/>
      <c r="BC129" s="12"/>
      <c r="BD129" s="12"/>
      <c r="BE129" s="12"/>
      <c r="BF129" s="12"/>
      <c r="BG129" s="33"/>
      <c r="BH129" s="33"/>
      <c r="BI129" s="33"/>
      <c r="BJ129" s="33"/>
      <c r="BK129" s="33"/>
      <c r="BL129" s="33"/>
      <c r="BM129" s="33"/>
    </row>
    <row r="130" spans="1:65" s="19" customFormat="1" ht="50.1" customHeight="1" thickBot="1" x14ac:dyDescent="0.3">
      <c r="A130" s="80"/>
      <c r="B130" s="706"/>
      <c r="C130" s="707"/>
      <c r="D130" s="707"/>
      <c r="E130" s="707"/>
      <c r="F130" s="707"/>
      <c r="G130" s="707"/>
      <c r="H130" s="704"/>
      <c r="I130" s="704"/>
      <c r="J130" s="704"/>
      <c r="K130" s="704"/>
      <c r="L130" s="704"/>
      <c r="M130" s="704"/>
      <c r="N130" s="704"/>
      <c r="O130" s="704"/>
      <c r="P130" s="704"/>
      <c r="Q130" s="704"/>
      <c r="R130" s="704"/>
      <c r="S130" s="704"/>
      <c r="T130" s="704"/>
      <c r="U130" s="704"/>
      <c r="V130" s="704"/>
      <c r="W130" s="704"/>
      <c r="X130" s="704"/>
      <c r="Y130" s="704"/>
      <c r="Z130" s="704"/>
      <c r="AA130" s="704"/>
      <c r="AB130" s="704"/>
      <c r="AC130" s="704"/>
      <c r="AD130" s="704"/>
      <c r="AE130" s="704"/>
      <c r="AF130" s="704"/>
      <c r="AG130" s="704"/>
      <c r="AH130" s="704"/>
      <c r="AI130" s="704"/>
      <c r="AJ130" s="704"/>
      <c r="AK130" s="704"/>
      <c r="AL130" s="704"/>
      <c r="AM130" s="704"/>
      <c r="AN130" s="704"/>
      <c r="AO130" s="704"/>
      <c r="AP130" s="704"/>
      <c r="AQ130" s="704"/>
      <c r="AR130" s="704"/>
      <c r="AS130" s="704"/>
      <c r="AT130" s="704"/>
      <c r="AU130" s="704"/>
      <c r="AV130" s="704"/>
      <c r="AW130" s="704"/>
      <c r="AX130" s="704"/>
      <c r="AY130" s="704"/>
      <c r="AZ130" s="705"/>
      <c r="BA130" s="12"/>
      <c r="BB130" s="12"/>
      <c r="BC130" s="12"/>
      <c r="BD130" s="12"/>
      <c r="BE130" s="12"/>
      <c r="BF130" s="12"/>
      <c r="BG130" s="20"/>
      <c r="BH130" s="20"/>
      <c r="BI130" s="20"/>
      <c r="BJ130" s="20"/>
      <c r="BK130" s="20"/>
      <c r="BL130" s="20"/>
      <c r="BM130" s="20"/>
    </row>
    <row r="131" spans="1:65" s="19" customFormat="1" ht="50.1" customHeight="1" thickBot="1" x14ac:dyDescent="0.3">
      <c r="A131" s="80"/>
      <c r="B131" s="796" t="s">
        <v>55</v>
      </c>
      <c r="C131" s="796"/>
      <c r="D131" s="796"/>
      <c r="E131" s="796"/>
      <c r="F131" s="796"/>
      <c r="G131" s="797"/>
      <c r="H131" s="798" t="s">
        <v>23</v>
      </c>
      <c r="I131" s="794"/>
      <c r="J131" s="794"/>
      <c r="K131" s="794"/>
      <c r="L131" s="794" t="s">
        <v>23</v>
      </c>
      <c r="M131" s="794"/>
      <c r="N131" s="794"/>
      <c r="O131" s="794"/>
      <c r="P131" s="793">
        <f>P128</f>
        <v>41953357.57</v>
      </c>
      <c r="Q131" s="793"/>
      <c r="R131" s="793"/>
      <c r="S131" s="793"/>
      <c r="T131" s="793"/>
      <c r="U131" s="794" t="s">
        <v>23</v>
      </c>
      <c r="V131" s="794"/>
      <c r="W131" s="794"/>
      <c r="X131" s="794"/>
      <c r="Y131" s="794" t="s">
        <v>23</v>
      </c>
      <c r="Z131" s="794"/>
      <c r="AA131" s="794"/>
      <c r="AB131" s="794"/>
      <c r="AC131" s="792"/>
      <c r="AD131" s="792"/>
      <c r="AE131" s="792"/>
      <c r="AF131" s="792"/>
      <c r="AG131" s="793">
        <f>AG128</f>
        <v>41953357.57</v>
      </c>
      <c r="AH131" s="793"/>
      <c r="AI131" s="793"/>
      <c r="AJ131" s="793"/>
      <c r="AK131" s="794" t="s">
        <v>23</v>
      </c>
      <c r="AL131" s="794"/>
      <c r="AM131" s="794"/>
      <c r="AN131" s="794"/>
      <c r="AO131" s="794" t="s">
        <v>23</v>
      </c>
      <c r="AP131" s="794"/>
      <c r="AQ131" s="794"/>
      <c r="AR131" s="794"/>
      <c r="AS131" s="794" t="s">
        <v>23</v>
      </c>
      <c r="AT131" s="794"/>
      <c r="AU131" s="794"/>
      <c r="AV131" s="794"/>
      <c r="AW131" s="793">
        <v>629300</v>
      </c>
      <c r="AX131" s="793"/>
      <c r="AY131" s="793"/>
      <c r="AZ131" s="795"/>
      <c r="BA131" s="12"/>
      <c r="BB131" s="12"/>
      <c r="BC131" s="12"/>
      <c r="BD131" s="12"/>
      <c r="BE131" s="12"/>
      <c r="BF131" s="12"/>
      <c r="BG131" s="20"/>
      <c r="BH131" s="20"/>
      <c r="BI131" s="20"/>
      <c r="BJ131" s="20"/>
      <c r="BK131" s="20"/>
      <c r="BL131" s="20"/>
      <c r="BM131" s="20"/>
    </row>
    <row r="132" spans="1:65" s="9" customFormat="1" ht="15" customHeight="1" x14ac:dyDescent="0.25">
      <c r="A132" s="55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23"/>
      <c r="BB132" s="23"/>
      <c r="BC132" s="23"/>
      <c r="BD132" s="23"/>
      <c r="BE132" s="23"/>
      <c r="BF132" s="23"/>
      <c r="BG132" s="10"/>
      <c r="BH132" s="10"/>
      <c r="BI132" s="10"/>
      <c r="BJ132" s="10"/>
      <c r="BK132" s="10"/>
      <c r="BL132" s="10"/>
      <c r="BM132" s="10"/>
    </row>
    <row r="133" spans="1:65" s="9" customFormat="1" ht="18" hidden="1" customHeight="1" x14ac:dyDescent="0.25">
      <c r="A133" s="54"/>
      <c r="B133" s="724" t="s">
        <v>65</v>
      </c>
      <c r="C133" s="725"/>
      <c r="D133" s="725"/>
      <c r="E133" s="725"/>
      <c r="F133" s="725"/>
      <c r="G133" s="726"/>
      <c r="H133" s="729" t="s">
        <v>70</v>
      </c>
      <c r="I133" s="725"/>
      <c r="J133" s="725"/>
      <c r="K133" s="726"/>
      <c r="L133" s="729" t="s">
        <v>71</v>
      </c>
      <c r="M133" s="725"/>
      <c r="N133" s="725"/>
      <c r="O133" s="726"/>
      <c r="P133" s="730" t="s">
        <v>72</v>
      </c>
      <c r="Q133" s="731"/>
      <c r="R133" s="731"/>
      <c r="S133" s="731"/>
      <c r="T133" s="731"/>
      <c r="U133" s="731"/>
      <c r="V133" s="731"/>
      <c r="W133" s="731"/>
      <c r="X133" s="731"/>
      <c r="Y133" s="731"/>
      <c r="Z133" s="731"/>
      <c r="AA133" s="731"/>
      <c r="AB133" s="731"/>
      <c r="AC133" s="731"/>
      <c r="AD133" s="731"/>
      <c r="AE133" s="731"/>
      <c r="AF133" s="731"/>
      <c r="AG133" s="731"/>
      <c r="AH133" s="731"/>
      <c r="AI133" s="731"/>
      <c r="AJ133" s="731"/>
      <c r="AK133" s="731"/>
      <c r="AL133" s="731"/>
      <c r="AM133" s="731"/>
      <c r="AN133" s="731"/>
      <c r="AO133" s="731"/>
      <c r="AP133" s="731"/>
      <c r="AQ133" s="791"/>
      <c r="AR133" s="729" t="s">
        <v>163</v>
      </c>
      <c r="AS133" s="725"/>
      <c r="AT133" s="725"/>
      <c r="AU133" s="726"/>
      <c r="AV133" s="729" t="s">
        <v>4</v>
      </c>
      <c r="AW133" s="726"/>
      <c r="AX133" s="729" t="s">
        <v>162</v>
      </c>
      <c r="AY133" s="725"/>
      <c r="AZ133" s="788"/>
      <c r="BA133" s="18"/>
      <c r="BB133" s="18"/>
      <c r="BC133" s="18"/>
      <c r="BD133" s="18"/>
      <c r="BE133" s="18"/>
      <c r="BF133" s="18"/>
      <c r="BG133" s="10"/>
      <c r="BH133" s="10"/>
      <c r="BI133" s="10"/>
      <c r="BJ133" s="10"/>
      <c r="BK133" s="10"/>
      <c r="BL133" s="10"/>
      <c r="BM133" s="10"/>
    </row>
    <row r="134" spans="1:65" s="9" customFormat="1" ht="18" hidden="1" customHeight="1" x14ac:dyDescent="0.25">
      <c r="A134" s="54"/>
      <c r="B134" s="727"/>
      <c r="C134" s="694"/>
      <c r="D134" s="694"/>
      <c r="E134" s="694"/>
      <c r="F134" s="694"/>
      <c r="G134" s="695"/>
      <c r="H134" s="696"/>
      <c r="I134" s="694"/>
      <c r="J134" s="694"/>
      <c r="K134" s="695"/>
      <c r="L134" s="696"/>
      <c r="M134" s="694"/>
      <c r="N134" s="694"/>
      <c r="O134" s="695"/>
      <c r="P134" s="697" t="s">
        <v>73</v>
      </c>
      <c r="Q134" s="698"/>
      <c r="R134" s="698"/>
      <c r="S134" s="698"/>
      <c r="T134" s="698"/>
      <c r="U134" s="698"/>
      <c r="V134" s="790"/>
      <c r="W134" s="697" t="s">
        <v>74</v>
      </c>
      <c r="X134" s="698"/>
      <c r="Y134" s="698"/>
      <c r="Z134" s="698"/>
      <c r="AA134" s="698"/>
      <c r="AB134" s="698"/>
      <c r="AC134" s="790"/>
      <c r="AD134" s="697" t="s">
        <v>75</v>
      </c>
      <c r="AE134" s="698"/>
      <c r="AF134" s="698"/>
      <c r="AG134" s="698"/>
      <c r="AH134" s="698"/>
      <c r="AI134" s="698"/>
      <c r="AJ134" s="790"/>
      <c r="AK134" s="697" t="s">
        <v>76</v>
      </c>
      <c r="AL134" s="698"/>
      <c r="AM134" s="698"/>
      <c r="AN134" s="698"/>
      <c r="AO134" s="698"/>
      <c r="AP134" s="698"/>
      <c r="AQ134" s="790"/>
      <c r="AR134" s="696"/>
      <c r="AS134" s="694"/>
      <c r="AT134" s="694"/>
      <c r="AU134" s="695"/>
      <c r="AV134" s="696"/>
      <c r="AW134" s="695"/>
      <c r="AX134" s="696"/>
      <c r="AY134" s="694"/>
      <c r="AZ134" s="789"/>
      <c r="BA134" s="18"/>
      <c r="BB134" s="18"/>
      <c r="BC134" s="18"/>
      <c r="BD134" s="18"/>
      <c r="BE134" s="18"/>
      <c r="BF134" s="18"/>
      <c r="BG134" s="10"/>
      <c r="BH134" s="10"/>
      <c r="BI134" s="10"/>
      <c r="BJ134" s="10"/>
      <c r="BK134" s="10"/>
      <c r="BL134" s="10"/>
      <c r="BM134" s="10"/>
    </row>
    <row r="135" spans="1:65" s="9" customFormat="1" ht="18" customHeight="1" x14ac:dyDescent="0.25">
      <c r="A135" s="54"/>
      <c r="B135" s="728"/>
      <c r="C135" s="692"/>
      <c r="D135" s="692"/>
      <c r="E135" s="692"/>
      <c r="F135" s="692"/>
      <c r="G135" s="693"/>
      <c r="H135" s="691"/>
      <c r="I135" s="692"/>
      <c r="J135" s="692"/>
      <c r="K135" s="693"/>
      <c r="L135" s="691"/>
      <c r="M135" s="692"/>
      <c r="N135" s="692"/>
      <c r="O135" s="693"/>
      <c r="P135" s="697" t="s">
        <v>156</v>
      </c>
      <c r="Q135" s="698"/>
      <c r="R135" s="790"/>
      <c r="S135" s="697" t="s">
        <v>102</v>
      </c>
      <c r="T135" s="698"/>
      <c r="U135" s="698"/>
      <c r="V135" s="790"/>
      <c r="W135" s="697" t="s">
        <v>156</v>
      </c>
      <c r="X135" s="698"/>
      <c r="Y135" s="790"/>
      <c r="Z135" s="697" t="s">
        <v>103</v>
      </c>
      <c r="AA135" s="698"/>
      <c r="AB135" s="698"/>
      <c r="AC135" s="790"/>
      <c r="AD135" s="697" t="s">
        <v>156</v>
      </c>
      <c r="AE135" s="698"/>
      <c r="AF135" s="790"/>
      <c r="AG135" s="697" t="s">
        <v>18</v>
      </c>
      <c r="AH135" s="698"/>
      <c r="AI135" s="698"/>
      <c r="AJ135" s="790"/>
      <c r="AK135" s="697" t="s">
        <v>156</v>
      </c>
      <c r="AL135" s="698"/>
      <c r="AM135" s="790"/>
      <c r="AN135" s="697" t="s">
        <v>18</v>
      </c>
      <c r="AO135" s="698"/>
      <c r="AP135" s="698"/>
      <c r="AQ135" s="790"/>
      <c r="AR135" s="691"/>
      <c r="AS135" s="692"/>
      <c r="AT135" s="692"/>
      <c r="AU135" s="693"/>
      <c r="AV135" s="691"/>
      <c r="AW135" s="693"/>
      <c r="AX135" s="691"/>
      <c r="AY135" s="692"/>
      <c r="AZ135" s="734"/>
      <c r="BA135" s="18"/>
      <c r="BB135" s="18"/>
      <c r="BC135" s="18"/>
      <c r="BD135" s="18"/>
      <c r="BE135" s="18"/>
      <c r="BF135" s="18"/>
      <c r="BG135" s="10"/>
      <c r="BH135" s="10"/>
      <c r="BI135" s="10"/>
      <c r="BJ135" s="10"/>
      <c r="BK135" s="10"/>
      <c r="BL135" s="10"/>
      <c r="BM135" s="10"/>
    </row>
    <row r="136" spans="1:65" s="9" customFormat="1" ht="18" customHeight="1" thickBot="1" x14ac:dyDescent="0.3">
      <c r="A136" s="54"/>
      <c r="B136" s="787">
        <v>1</v>
      </c>
      <c r="C136" s="767"/>
      <c r="D136" s="767"/>
      <c r="E136" s="767"/>
      <c r="F136" s="767"/>
      <c r="G136" s="762"/>
      <c r="H136" s="761">
        <v>13</v>
      </c>
      <c r="I136" s="767"/>
      <c r="J136" s="767"/>
      <c r="K136" s="762"/>
      <c r="L136" s="761">
        <v>14</v>
      </c>
      <c r="M136" s="767"/>
      <c r="N136" s="767"/>
      <c r="O136" s="762"/>
      <c r="P136" s="761">
        <v>15</v>
      </c>
      <c r="Q136" s="767"/>
      <c r="R136" s="762"/>
      <c r="S136" s="761">
        <v>16</v>
      </c>
      <c r="T136" s="767"/>
      <c r="U136" s="767"/>
      <c r="V136" s="762"/>
      <c r="W136" s="761">
        <v>17</v>
      </c>
      <c r="X136" s="767"/>
      <c r="Y136" s="762"/>
      <c r="Z136" s="761">
        <v>18</v>
      </c>
      <c r="AA136" s="767"/>
      <c r="AB136" s="767"/>
      <c r="AC136" s="762"/>
      <c r="AD136" s="761">
        <v>19</v>
      </c>
      <c r="AE136" s="767"/>
      <c r="AF136" s="762"/>
      <c r="AG136" s="761">
        <v>20</v>
      </c>
      <c r="AH136" s="767"/>
      <c r="AI136" s="767"/>
      <c r="AJ136" s="762"/>
      <c r="AK136" s="761">
        <v>21</v>
      </c>
      <c r="AL136" s="767"/>
      <c r="AM136" s="762"/>
      <c r="AN136" s="761">
        <v>22</v>
      </c>
      <c r="AO136" s="767"/>
      <c r="AP136" s="767"/>
      <c r="AQ136" s="762"/>
      <c r="AR136" s="761">
        <v>23</v>
      </c>
      <c r="AS136" s="767"/>
      <c r="AT136" s="767"/>
      <c r="AU136" s="762"/>
      <c r="AV136" s="761">
        <v>24</v>
      </c>
      <c r="AW136" s="762"/>
      <c r="AX136" s="761">
        <v>25</v>
      </c>
      <c r="AY136" s="767"/>
      <c r="AZ136" s="785"/>
      <c r="BA136" s="18"/>
      <c r="BB136" s="18"/>
      <c r="BC136" s="18"/>
      <c r="BD136" s="18"/>
      <c r="BE136" s="18"/>
      <c r="BF136" s="18"/>
      <c r="BG136" s="10"/>
      <c r="BH136" s="10"/>
      <c r="BI136" s="10"/>
      <c r="BJ136" s="10"/>
      <c r="BK136" s="10"/>
      <c r="BL136" s="10"/>
      <c r="BM136" s="10"/>
    </row>
    <row r="137" spans="1:65" s="7" customFormat="1" ht="9" customHeight="1" x14ac:dyDescent="0.25">
      <c r="A137" s="54"/>
      <c r="B137" s="786"/>
      <c r="C137" s="780"/>
      <c r="D137" s="780"/>
      <c r="E137" s="780"/>
      <c r="F137" s="780"/>
      <c r="G137" s="781"/>
      <c r="H137" s="779"/>
      <c r="I137" s="780"/>
      <c r="J137" s="780"/>
      <c r="K137" s="781"/>
      <c r="L137" s="779"/>
      <c r="M137" s="780"/>
      <c r="N137" s="780"/>
      <c r="O137" s="781"/>
      <c r="P137" s="779"/>
      <c r="Q137" s="780"/>
      <c r="R137" s="781"/>
      <c r="S137" s="779"/>
      <c r="T137" s="780"/>
      <c r="U137" s="780"/>
      <c r="V137" s="781"/>
      <c r="W137" s="779"/>
      <c r="X137" s="780"/>
      <c r="Y137" s="781"/>
      <c r="Z137" s="779"/>
      <c r="AA137" s="780"/>
      <c r="AB137" s="780"/>
      <c r="AC137" s="781"/>
      <c r="AD137" s="779"/>
      <c r="AE137" s="780"/>
      <c r="AF137" s="781"/>
      <c r="AG137" s="779"/>
      <c r="AH137" s="780"/>
      <c r="AI137" s="780"/>
      <c r="AJ137" s="781"/>
      <c r="AK137" s="779"/>
      <c r="AL137" s="780"/>
      <c r="AM137" s="781"/>
      <c r="AN137" s="779"/>
      <c r="AO137" s="780"/>
      <c r="AP137" s="780"/>
      <c r="AQ137" s="781"/>
      <c r="AR137" s="779"/>
      <c r="AS137" s="780"/>
      <c r="AT137" s="780"/>
      <c r="AU137" s="781"/>
      <c r="AV137" s="782" t="s">
        <v>20</v>
      </c>
      <c r="AW137" s="783"/>
      <c r="AX137" s="779"/>
      <c r="AY137" s="780"/>
      <c r="AZ137" s="784"/>
    </row>
    <row r="138" spans="1:65" s="7" customFormat="1" ht="8.25" customHeight="1" x14ac:dyDescent="0.25">
      <c r="A138" s="54"/>
      <c r="B138" s="778"/>
      <c r="C138" s="773"/>
      <c r="D138" s="773"/>
      <c r="E138" s="773"/>
      <c r="F138" s="773"/>
      <c r="G138" s="774"/>
      <c r="H138" s="772"/>
      <c r="I138" s="773"/>
      <c r="J138" s="773"/>
      <c r="K138" s="774"/>
      <c r="L138" s="772"/>
      <c r="M138" s="773"/>
      <c r="N138" s="773"/>
      <c r="O138" s="774"/>
      <c r="P138" s="772"/>
      <c r="Q138" s="773"/>
      <c r="R138" s="774"/>
      <c r="S138" s="772"/>
      <c r="T138" s="773"/>
      <c r="U138" s="773"/>
      <c r="V138" s="774"/>
      <c r="W138" s="772"/>
      <c r="X138" s="773"/>
      <c r="Y138" s="774"/>
      <c r="Z138" s="772"/>
      <c r="AA138" s="773"/>
      <c r="AB138" s="773"/>
      <c r="AC138" s="774"/>
      <c r="AD138" s="772"/>
      <c r="AE138" s="773"/>
      <c r="AF138" s="774"/>
      <c r="AG138" s="772"/>
      <c r="AH138" s="773"/>
      <c r="AI138" s="773"/>
      <c r="AJ138" s="774"/>
      <c r="AK138" s="772"/>
      <c r="AL138" s="773"/>
      <c r="AM138" s="774"/>
      <c r="AN138" s="772" t="s">
        <v>19</v>
      </c>
      <c r="AO138" s="773"/>
      <c r="AP138" s="773"/>
      <c r="AQ138" s="774"/>
      <c r="AR138" s="772"/>
      <c r="AS138" s="773"/>
      <c r="AT138" s="773"/>
      <c r="AU138" s="774"/>
      <c r="AV138" s="775" t="s">
        <v>21</v>
      </c>
      <c r="AW138" s="776"/>
      <c r="AX138" s="772"/>
      <c r="AY138" s="773"/>
      <c r="AZ138" s="777"/>
      <c r="BA138" s="13"/>
    </row>
    <row r="139" spans="1:65" s="14" customFormat="1" ht="18" customHeight="1" x14ac:dyDescent="0.25">
      <c r="A139" s="54"/>
      <c r="B139" s="778"/>
      <c r="C139" s="773"/>
      <c r="D139" s="773"/>
      <c r="E139" s="773"/>
      <c r="F139" s="773"/>
      <c r="G139" s="774"/>
      <c r="H139" s="772"/>
      <c r="I139" s="773"/>
      <c r="J139" s="773"/>
      <c r="K139" s="774"/>
      <c r="L139" s="772"/>
      <c r="M139" s="773"/>
      <c r="N139" s="773"/>
      <c r="O139" s="774"/>
      <c r="P139" s="772"/>
      <c r="Q139" s="773"/>
      <c r="R139" s="774"/>
      <c r="S139" s="772"/>
      <c r="T139" s="773"/>
      <c r="U139" s="773"/>
      <c r="V139" s="774"/>
      <c r="W139" s="772"/>
      <c r="X139" s="773"/>
      <c r="Y139" s="774"/>
      <c r="Z139" s="772"/>
      <c r="AA139" s="773"/>
      <c r="AB139" s="773"/>
      <c r="AC139" s="774"/>
      <c r="AD139" s="772"/>
      <c r="AE139" s="773"/>
      <c r="AF139" s="774"/>
      <c r="AG139" s="772"/>
      <c r="AH139" s="773"/>
      <c r="AI139" s="773"/>
      <c r="AJ139" s="774"/>
      <c r="AK139" s="772"/>
      <c r="AL139" s="773"/>
      <c r="AM139" s="774"/>
      <c r="AN139" s="772"/>
      <c r="AO139" s="773"/>
      <c r="AP139" s="773"/>
      <c r="AQ139" s="774"/>
      <c r="AR139" s="772"/>
      <c r="AS139" s="773"/>
      <c r="AT139" s="773"/>
      <c r="AU139" s="774"/>
      <c r="AV139" s="775" t="s">
        <v>22</v>
      </c>
      <c r="AW139" s="776"/>
      <c r="AX139" s="772"/>
      <c r="AY139" s="773"/>
      <c r="AZ139" s="777"/>
    </row>
    <row r="140" spans="1:65" s="14" customFormat="1" ht="18" customHeight="1" thickBot="1" x14ac:dyDescent="0.3">
      <c r="A140" s="54"/>
      <c r="B140" s="771" t="s">
        <v>23</v>
      </c>
      <c r="C140" s="769"/>
      <c r="D140" s="769"/>
      <c r="E140" s="769"/>
      <c r="F140" s="769"/>
      <c r="G140" s="770"/>
      <c r="H140" s="761"/>
      <c r="I140" s="767"/>
      <c r="J140" s="767"/>
      <c r="K140" s="762"/>
      <c r="L140" s="768" t="s">
        <v>23</v>
      </c>
      <c r="M140" s="769"/>
      <c r="N140" s="769"/>
      <c r="O140" s="770"/>
      <c r="P140" s="768" t="s">
        <v>23</v>
      </c>
      <c r="Q140" s="769"/>
      <c r="R140" s="770"/>
      <c r="S140" s="761"/>
      <c r="T140" s="767"/>
      <c r="U140" s="767"/>
      <c r="V140" s="762"/>
      <c r="W140" s="768" t="s">
        <v>23</v>
      </c>
      <c r="X140" s="769"/>
      <c r="Y140" s="770"/>
      <c r="Z140" s="761"/>
      <c r="AA140" s="767"/>
      <c r="AB140" s="767"/>
      <c r="AC140" s="762"/>
      <c r="AD140" s="768" t="s">
        <v>23</v>
      </c>
      <c r="AE140" s="769"/>
      <c r="AF140" s="770"/>
      <c r="AG140" s="761"/>
      <c r="AH140" s="767"/>
      <c r="AI140" s="767"/>
      <c r="AJ140" s="762"/>
      <c r="AK140" s="768" t="s">
        <v>23</v>
      </c>
      <c r="AL140" s="769"/>
      <c r="AM140" s="770"/>
      <c r="AN140" s="761"/>
      <c r="AO140" s="767"/>
      <c r="AP140" s="767"/>
      <c r="AQ140" s="762"/>
      <c r="AR140" s="761"/>
      <c r="AS140" s="767"/>
      <c r="AT140" s="767"/>
      <c r="AU140" s="762"/>
      <c r="AV140" s="761">
        <v>9000</v>
      </c>
      <c r="AW140" s="762"/>
      <c r="AX140" s="763"/>
      <c r="AY140" s="764"/>
      <c r="AZ140" s="765"/>
    </row>
    <row r="141" spans="1:65" s="14" customFormat="1" ht="18" customHeight="1" x14ac:dyDescent="0.25">
      <c r="A141" s="54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58"/>
      <c r="T141" s="58"/>
      <c r="U141" s="59"/>
      <c r="V141" s="59"/>
      <c r="W141" s="59"/>
      <c r="X141" s="59"/>
      <c r="Y141" s="59"/>
      <c r="Z141" s="59"/>
      <c r="AA141" s="59"/>
      <c r="AB141" s="59"/>
      <c r="AC141" s="60"/>
      <c r="AD141" s="60"/>
      <c r="AE141" s="60"/>
      <c r="AF141" s="60"/>
      <c r="AG141" s="60"/>
      <c r="AH141" s="60"/>
      <c r="AI141" s="60"/>
      <c r="AJ141" s="60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</row>
    <row r="142" spans="1:65" s="14" customFormat="1" ht="18" customHeight="1" x14ac:dyDescent="0.25">
      <c r="A142" s="69"/>
      <c r="B142" s="63"/>
      <c r="C142" s="63"/>
      <c r="D142" s="63"/>
      <c r="E142" s="63"/>
      <c r="F142" s="63"/>
      <c r="G142" s="63"/>
      <c r="H142" s="63"/>
      <c r="I142" s="63"/>
      <c r="J142" s="61"/>
      <c r="K142" s="61"/>
      <c r="L142" s="61"/>
      <c r="M142" s="61"/>
      <c r="N142" s="61"/>
      <c r="O142" s="61"/>
      <c r="P142" s="61"/>
      <c r="Q142" s="61"/>
      <c r="R142" s="62"/>
      <c r="S142" s="62"/>
      <c r="T142" s="62"/>
      <c r="U142" s="62"/>
      <c r="V142" s="62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</row>
    <row r="143" spans="1:65" s="14" customFormat="1" ht="18" customHeight="1" x14ac:dyDescent="0.25">
      <c r="A143" s="69"/>
      <c r="B143" s="66"/>
      <c r="C143" s="758" t="s">
        <v>42</v>
      </c>
      <c r="D143" s="758"/>
      <c r="E143" s="758"/>
      <c r="F143" s="758"/>
      <c r="G143" s="758"/>
      <c r="H143" s="758"/>
      <c r="I143" s="66"/>
      <c r="J143" s="766" t="s">
        <v>252</v>
      </c>
      <c r="K143" s="766"/>
      <c r="L143" s="766"/>
      <c r="M143" s="766"/>
      <c r="N143" s="766"/>
      <c r="O143" s="766"/>
      <c r="P143" s="766"/>
      <c r="Q143" s="766"/>
      <c r="R143" s="766"/>
      <c r="S143" s="766"/>
      <c r="T143" s="766"/>
      <c r="U143" s="766"/>
      <c r="V143" s="766"/>
      <c r="W143" s="766"/>
      <c r="X143" s="766"/>
      <c r="Y143" s="766"/>
      <c r="Z143" s="66"/>
      <c r="AA143" s="66"/>
      <c r="AB143" s="766"/>
      <c r="AC143" s="766"/>
      <c r="AD143" s="766"/>
      <c r="AE143" s="766"/>
      <c r="AF143" s="766"/>
      <c r="AG143" s="766"/>
      <c r="AH143" s="766"/>
      <c r="AI143" s="54"/>
      <c r="AJ143" s="54"/>
      <c r="AK143" s="766" t="s">
        <v>436</v>
      </c>
      <c r="AL143" s="766"/>
      <c r="AM143" s="766"/>
      <c r="AN143" s="766"/>
      <c r="AO143" s="766"/>
      <c r="AP143" s="766"/>
      <c r="AQ143" s="766"/>
      <c r="AR143" s="766"/>
      <c r="AS143" s="766"/>
      <c r="AT143" s="766"/>
      <c r="AU143" s="766"/>
      <c r="AV143" s="766"/>
      <c r="AW143" s="766"/>
      <c r="AX143" s="766"/>
      <c r="AY143" s="766"/>
      <c r="AZ143" s="766"/>
    </row>
    <row r="144" spans="1:65" s="14" customFormat="1" ht="18" customHeight="1" x14ac:dyDescent="0.25">
      <c r="A144" s="69"/>
      <c r="B144" s="66"/>
      <c r="C144" s="758" t="s">
        <v>43</v>
      </c>
      <c r="D144" s="758"/>
      <c r="E144" s="758"/>
      <c r="F144" s="758"/>
      <c r="G144" s="758"/>
      <c r="H144" s="758"/>
      <c r="I144" s="66"/>
      <c r="J144" s="755" t="s">
        <v>44</v>
      </c>
      <c r="K144" s="755"/>
      <c r="L144" s="755"/>
      <c r="M144" s="755"/>
      <c r="N144" s="755"/>
      <c r="O144" s="755"/>
      <c r="P144" s="755"/>
      <c r="Q144" s="755"/>
      <c r="R144" s="755"/>
      <c r="S144" s="755"/>
      <c r="T144" s="755"/>
      <c r="U144" s="755"/>
      <c r="V144" s="755"/>
      <c r="W144" s="755"/>
      <c r="X144" s="755"/>
      <c r="Y144" s="755"/>
      <c r="Z144" s="67"/>
      <c r="AA144" s="67"/>
      <c r="AB144" s="755" t="s">
        <v>45</v>
      </c>
      <c r="AC144" s="755"/>
      <c r="AD144" s="755"/>
      <c r="AE144" s="755"/>
      <c r="AF144" s="755"/>
      <c r="AG144" s="755"/>
      <c r="AH144" s="755"/>
      <c r="AI144" s="68"/>
      <c r="AJ144" s="68"/>
      <c r="AK144" s="755" t="s">
        <v>46</v>
      </c>
      <c r="AL144" s="755"/>
      <c r="AM144" s="755"/>
      <c r="AN144" s="755"/>
      <c r="AO144" s="755"/>
      <c r="AP144" s="755"/>
      <c r="AQ144" s="755"/>
      <c r="AR144" s="755"/>
      <c r="AS144" s="755"/>
      <c r="AT144" s="755"/>
      <c r="AU144" s="755"/>
      <c r="AV144" s="755"/>
      <c r="AW144" s="755"/>
      <c r="AX144" s="755"/>
      <c r="AY144" s="755"/>
      <c r="AZ144" s="755"/>
    </row>
    <row r="145" spans="1:53" s="14" customFormat="1" ht="18" customHeight="1" x14ac:dyDescent="0.25">
      <c r="A145" s="69"/>
      <c r="B145" s="66"/>
      <c r="C145" s="66"/>
      <c r="D145" s="66"/>
      <c r="E145" s="66"/>
      <c r="F145" s="66"/>
      <c r="G145" s="66"/>
      <c r="H145" s="66"/>
      <c r="I145" s="66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8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9"/>
    </row>
    <row r="146" spans="1:53" s="9" customFormat="1" ht="18" customHeight="1" x14ac:dyDescent="0.25">
      <c r="A146" s="69"/>
      <c r="B146" s="66"/>
      <c r="C146" s="758" t="s">
        <v>47</v>
      </c>
      <c r="D146" s="758"/>
      <c r="E146" s="758"/>
      <c r="F146" s="758"/>
      <c r="G146" s="758"/>
      <c r="H146" s="758"/>
      <c r="I146" s="66"/>
      <c r="J146" s="759" t="s">
        <v>253</v>
      </c>
      <c r="K146" s="759"/>
      <c r="L146" s="759"/>
      <c r="M146" s="759"/>
      <c r="N146" s="759"/>
      <c r="O146" s="759"/>
      <c r="P146" s="759"/>
      <c r="Q146" s="759"/>
      <c r="R146" s="759"/>
      <c r="S146" s="759"/>
      <c r="T146" s="759"/>
      <c r="U146" s="759"/>
      <c r="V146" s="759"/>
      <c r="W146" s="759"/>
      <c r="X146" s="759"/>
      <c r="Y146" s="759"/>
      <c r="Z146" s="67"/>
      <c r="AA146" s="67"/>
      <c r="AB146" s="759" t="s">
        <v>437</v>
      </c>
      <c r="AC146" s="759"/>
      <c r="AD146" s="759"/>
      <c r="AE146" s="759"/>
      <c r="AF146" s="759"/>
      <c r="AG146" s="759"/>
      <c r="AH146" s="759"/>
      <c r="AI146" s="759"/>
      <c r="AJ146" s="759"/>
      <c r="AK146" s="759"/>
      <c r="AL146" s="759"/>
      <c r="AM146" s="759"/>
      <c r="AN146" s="759"/>
      <c r="AO146" s="68"/>
      <c r="AP146" s="68"/>
      <c r="AQ146" s="760" t="s">
        <v>438</v>
      </c>
      <c r="AR146" s="760"/>
      <c r="AS146" s="760"/>
      <c r="AT146" s="760"/>
      <c r="AU146" s="760"/>
      <c r="AV146" s="760"/>
      <c r="AW146" s="760"/>
      <c r="AX146" s="760"/>
      <c r="AY146" s="760"/>
      <c r="AZ146" s="760"/>
    </row>
    <row r="147" spans="1:53" x14ac:dyDescent="0.25">
      <c r="B147" s="66"/>
      <c r="C147" s="754"/>
      <c r="D147" s="754"/>
      <c r="E147" s="754"/>
      <c r="F147" s="754"/>
      <c r="G147" s="754"/>
      <c r="H147" s="754"/>
      <c r="I147" s="66"/>
      <c r="J147" s="755" t="s">
        <v>44</v>
      </c>
      <c r="K147" s="755"/>
      <c r="L147" s="755"/>
      <c r="M147" s="755"/>
      <c r="N147" s="755"/>
      <c r="O147" s="755"/>
      <c r="P147" s="755"/>
      <c r="Q147" s="755"/>
      <c r="R147" s="755"/>
      <c r="S147" s="755"/>
      <c r="T147" s="755"/>
      <c r="U147" s="755"/>
      <c r="V147" s="755"/>
      <c r="W147" s="755"/>
      <c r="X147" s="755"/>
      <c r="Y147" s="755"/>
      <c r="Z147" s="67"/>
      <c r="AA147" s="67"/>
      <c r="AB147" s="755" t="s">
        <v>48</v>
      </c>
      <c r="AC147" s="755"/>
      <c r="AD147" s="755"/>
      <c r="AE147" s="755"/>
      <c r="AF147" s="755"/>
      <c r="AG147" s="755"/>
      <c r="AH147" s="755"/>
      <c r="AI147" s="755"/>
      <c r="AJ147" s="755"/>
      <c r="AK147" s="755"/>
      <c r="AL147" s="755"/>
      <c r="AM147" s="755"/>
      <c r="AN147" s="755"/>
      <c r="AO147" s="68"/>
      <c r="AP147" s="68"/>
      <c r="AQ147" s="755" t="s">
        <v>49</v>
      </c>
      <c r="AR147" s="755"/>
      <c r="AS147" s="755"/>
      <c r="AT147" s="755"/>
      <c r="AU147" s="755"/>
      <c r="AV147" s="755"/>
      <c r="AW147" s="755"/>
      <c r="AX147" s="755"/>
      <c r="AY147" s="755"/>
      <c r="AZ147" s="755"/>
    </row>
    <row r="148" spans="1:53" x14ac:dyDescent="0.25">
      <c r="B148" s="66"/>
      <c r="C148" s="66"/>
      <c r="D148" s="66"/>
      <c r="E148" s="66"/>
      <c r="F148" s="66"/>
      <c r="G148" s="66"/>
      <c r="H148" s="66"/>
      <c r="I148" s="66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66"/>
      <c r="AA148" s="66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54"/>
      <c r="AP148" s="54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</row>
    <row r="149" spans="1:53" x14ac:dyDescent="0.25">
      <c r="B149" s="54"/>
      <c r="C149" s="71" t="s">
        <v>50</v>
      </c>
      <c r="D149" s="756" t="s">
        <v>473</v>
      </c>
      <c r="E149" s="756"/>
      <c r="F149" s="66" t="s">
        <v>50</v>
      </c>
      <c r="G149" s="72"/>
      <c r="H149" s="756" t="s">
        <v>501</v>
      </c>
      <c r="I149" s="756"/>
      <c r="J149" s="756"/>
      <c r="K149" s="756"/>
      <c r="L149" s="756"/>
      <c r="M149" s="756"/>
      <c r="N149" s="73"/>
      <c r="O149" s="74"/>
      <c r="P149" s="75">
        <v>20</v>
      </c>
      <c r="Q149" s="757">
        <v>23</v>
      </c>
      <c r="R149" s="757"/>
      <c r="S149" s="66" t="s">
        <v>51</v>
      </c>
      <c r="T149" s="73"/>
      <c r="U149" s="73"/>
      <c r="V149" s="73"/>
      <c r="W149" s="73"/>
      <c r="X149" s="54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54"/>
      <c r="AW149" s="54"/>
      <c r="AX149" s="54"/>
      <c r="AY149" s="54"/>
      <c r="AZ149" s="54"/>
    </row>
    <row r="150" spans="1:53" x14ac:dyDescent="0.25">
      <c r="B150" s="54"/>
      <c r="C150" s="54"/>
      <c r="D150" s="753"/>
      <c r="E150" s="753"/>
      <c r="F150" s="54"/>
      <c r="G150" s="54"/>
      <c r="H150" s="753"/>
      <c r="I150" s="753"/>
      <c r="J150" s="753"/>
      <c r="K150" s="753"/>
      <c r="L150" s="753"/>
      <c r="M150" s="753"/>
      <c r="N150" s="54"/>
      <c r="O150" s="54"/>
      <c r="P150" s="54"/>
      <c r="Q150" s="753"/>
      <c r="R150" s="753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</row>
  </sheetData>
  <mergeCells count="910">
    <mergeCell ref="AC28:AJ28"/>
    <mergeCell ref="AK28:AR28"/>
    <mergeCell ref="AS28:AZ28"/>
    <mergeCell ref="AK29:AR29"/>
    <mergeCell ref="AS29:AZ29"/>
    <mergeCell ref="AK30:AR30"/>
    <mergeCell ref="AS30:AZ30"/>
    <mergeCell ref="AC29:AJ29"/>
    <mergeCell ref="AC30:AJ30"/>
    <mergeCell ref="AK14:AR14"/>
    <mergeCell ref="B15:Y15"/>
    <mergeCell ref="Z15:AB15"/>
    <mergeCell ref="AC15:AJ15"/>
    <mergeCell ref="AK15:AR15"/>
    <mergeCell ref="B16:Y16"/>
    <mergeCell ref="Z16:AB16"/>
    <mergeCell ref="AC16:AJ16"/>
    <mergeCell ref="AK16:AR16"/>
    <mergeCell ref="AS20:AZ20"/>
    <mergeCell ref="AS16:AZ16"/>
    <mergeCell ref="A1:AZ1"/>
    <mergeCell ref="A3:K3"/>
    <mergeCell ref="L3:AZ3"/>
    <mergeCell ref="L4:AZ4"/>
    <mergeCell ref="B13:Y13"/>
    <mergeCell ref="Z13:AB13"/>
    <mergeCell ref="AC13:AJ13"/>
    <mergeCell ref="AK13:AR13"/>
    <mergeCell ref="AS13:AZ13"/>
    <mergeCell ref="AS15:AZ15"/>
    <mergeCell ref="L5:AZ5"/>
    <mergeCell ref="B8:AS8"/>
    <mergeCell ref="B10:Y12"/>
    <mergeCell ref="Z10:AB12"/>
    <mergeCell ref="AC10:AZ10"/>
    <mergeCell ref="AC11:AJ12"/>
    <mergeCell ref="AK11:AR12"/>
    <mergeCell ref="AS11:AZ12"/>
    <mergeCell ref="AS14:AZ14"/>
    <mergeCell ref="B14:Y14"/>
    <mergeCell ref="Z14:AB14"/>
    <mergeCell ref="AC14:AJ14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33:AZ33"/>
    <mergeCell ref="B35:Y37"/>
    <mergeCell ref="Z35:AB37"/>
    <mergeCell ref="AC35:AZ35"/>
    <mergeCell ref="AC36:AJ37"/>
    <mergeCell ref="AK36:AR37"/>
    <mergeCell ref="AS36:AZ37"/>
    <mergeCell ref="B29:Y29"/>
    <mergeCell ref="Z29:AB29"/>
    <mergeCell ref="B31:Y31"/>
    <mergeCell ref="Z31:AB31"/>
    <mergeCell ref="AC31:AJ31"/>
    <mergeCell ref="AK31:AR31"/>
    <mergeCell ref="AS31:AZ31"/>
    <mergeCell ref="B30:Y30"/>
    <mergeCell ref="Z30:AB30"/>
    <mergeCell ref="B38:Y38"/>
    <mergeCell ref="Z38:AB38"/>
    <mergeCell ref="AC38:AJ38"/>
    <mergeCell ref="AK38:AR38"/>
    <mergeCell ref="AS38:AZ38"/>
    <mergeCell ref="B39:Y39"/>
    <mergeCell ref="Z39:AB39"/>
    <mergeCell ref="AC39:AJ39"/>
    <mergeCell ref="AK39:AR39"/>
    <mergeCell ref="AS39:AZ39"/>
    <mergeCell ref="B40:Y40"/>
    <mergeCell ref="Z40:AB40"/>
    <mergeCell ref="AC40:AJ40"/>
    <mergeCell ref="AK40:AR40"/>
    <mergeCell ref="AS40:AZ40"/>
    <mergeCell ref="B41:Y41"/>
    <mergeCell ref="Z41:AB41"/>
    <mergeCell ref="AC41:AJ41"/>
    <mergeCell ref="AK41:AR41"/>
    <mergeCell ref="AS41:AZ41"/>
    <mergeCell ref="B43:BF43"/>
    <mergeCell ref="B44:BF44"/>
    <mergeCell ref="B46:E47"/>
    <mergeCell ref="F46:M46"/>
    <mergeCell ref="N46:T46"/>
    <mergeCell ref="U46:W47"/>
    <mergeCell ref="X46:AA47"/>
    <mergeCell ref="AB46:AD47"/>
    <mergeCell ref="AE46:AH47"/>
    <mergeCell ref="AI46:AP46"/>
    <mergeCell ref="AQ46:AT47"/>
    <mergeCell ref="AU46:AV47"/>
    <mergeCell ref="AW46:AZ47"/>
    <mergeCell ref="F47:I47"/>
    <mergeCell ref="J47:M47"/>
    <mergeCell ref="N47:P47"/>
    <mergeCell ref="Q47:T47"/>
    <mergeCell ref="AI47:AL47"/>
    <mergeCell ref="AM47:AP47"/>
    <mergeCell ref="AW49:AZ49"/>
    <mergeCell ref="AU48:AV48"/>
    <mergeCell ref="AW48:AZ48"/>
    <mergeCell ref="B49:E49"/>
    <mergeCell ref="F49:I49"/>
    <mergeCell ref="J49:M49"/>
    <mergeCell ref="N49:P49"/>
    <mergeCell ref="Q49:T49"/>
    <mergeCell ref="U49:W49"/>
    <mergeCell ref="X49:AA49"/>
    <mergeCell ref="AB49:AD49"/>
    <mergeCell ref="X48:AA48"/>
    <mergeCell ref="AB48:AD48"/>
    <mergeCell ref="AE48:AH48"/>
    <mergeCell ref="AI48:AL48"/>
    <mergeCell ref="AM48:AP48"/>
    <mergeCell ref="AQ48:AT48"/>
    <mergeCell ref="B48:E48"/>
    <mergeCell ref="F48:I48"/>
    <mergeCell ref="J48:M48"/>
    <mergeCell ref="N48:P48"/>
    <mergeCell ref="Q48:T48"/>
    <mergeCell ref="U48:W48"/>
    <mergeCell ref="J50:M50"/>
    <mergeCell ref="N50:P50"/>
    <mergeCell ref="Q50:T50"/>
    <mergeCell ref="U50:W50"/>
    <mergeCell ref="AE49:AH49"/>
    <mergeCell ref="AI49:AL49"/>
    <mergeCell ref="AM49:AP49"/>
    <mergeCell ref="AQ49:AT49"/>
    <mergeCell ref="AU49:AV49"/>
    <mergeCell ref="AE51:AH51"/>
    <mergeCell ref="AI51:AL51"/>
    <mergeCell ref="AM51:AP51"/>
    <mergeCell ref="AQ51:AT51"/>
    <mergeCell ref="AU51:AV51"/>
    <mergeCell ref="AW51:AZ51"/>
    <mergeCell ref="AU50:AV50"/>
    <mergeCell ref="AW50:AZ50"/>
    <mergeCell ref="B51:E51"/>
    <mergeCell ref="F51:I51"/>
    <mergeCell ref="J51:M51"/>
    <mergeCell ref="N51:P51"/>
    <mergeCell ref="Q51:T51"/>
    <mergeCell ref="U51:W51"/>
    <mergeCell ref="X51:AA51"/>
    <mergeCell ref="AB51:AD51"/>
    <mergeCell ref="X50:AA50"/>
    <mergeCell ref="AB50:AD50"/>
    <mergeCell ref="AE50:AH50"/>
    <mergeCell ref="AI50:AL50"/>
    <mergeCell ref="AM50:AP50"/>
    <mergeCell ref="AQ50:AT50"/>
    <mergeCell ref="B50:E50"/>
    <mergeCell ref="F50:I50"/>
    <mergeCell ref="AU55:AV56"/>
    <mergeCell ref="AW55:AZ56"/>
    <mergeCell ref="F56:I56"/>
    <mergeCell ref="J56:M56"/>
    <mergeCell ref="N56:P56"/>
    <mergeCell ref="Q56:T56"/>
    <mergeCell ref="AI56:AL56"/>
    <mergeCell ref="AM56:AP56"/>
    <mergeCell ref="B53:BF53"/>
    <mergeCell ref="B55:E56"/>
    <mergeCell ref="F55:M55"/>
    <mergeCell ref="N55:T55"/>
    <mergeCell ref="U55:W56"/>
    <mergeCell ref="X55:AA56"/>
    <mergeCell ref="AB55:AD56"/>
    <mergeCell ref="AE55:AH56"/>
    <mergeCell ref="AI55:AP55"/>
    <mergeCell ref="AQ55:AT56"/>
    <mergeCell ref="AW58:AZ58"/>
    <mergeCell ref="AU57:AV57"/>
    <mergeCell ref="AW57:AZ57"/>
    <mergeCell ref="B58:E58"/>
    <mergeCell ref="F58:I58"/>
    <mergeCell ref="J58:M58"/>
    <mergeCell ref="N58:P58"/>
    <mergeCell ref="Q58:T58"/>
    <mergeCell ref="U58:W58"/>
    <mergeCell ref="X58:AA58"/>
    <mergeCell ref="AB58:AD58"/>
    <mergeCell ref="X57:AA57"/>
    <mergeCell ref="AB57:AD57"/>
    <mergeCell ref="AE57:AH57"/>
    <mergeCell ref="AI57:AL57"/>
    <mergeCell ref="AM57:AP57"/>
    <mergeCell ref="AQ57:AT57"/>
    <mergeCell ref="B57:E57"/>
    <mergeCell ref="F57:I57"/>
    <mergeCell ref="J57:M57"/>
    <mergeCell ref="N57:P57"/>
    <mergeCell ref="Q57:T57"/>
    <mergeCell ref="U57:W57"/>
    <mergeCell ref="J59:M59"/>
    <mergeCell ref="N59:P59"/>
    <mergeCell ref="Q59:T59"/>
    <mergeCell ref="U59:W59"/>
    <mergeCell ref="AE58:AH58"/>
    <mergeCell ref="AI58:AL58"/>
    <mergeCell ref="AM58:AP58"/>
    <mergeCell ref="AQ58:AT58"/>
    <mergeCell ref="AU58:AV58"/>
    <mergeCell ref="AE60:AH60"/>
    <mergeCell ref="AI60:AL60"/>
    <mergeCell ref="AM60:AP60"/>
    <mergeCell ref="AQ60:AT60"/>
    <mergeCell ref="AU60:AV60"/>
    <mergeCell ref="AW60:AZ60"/>
    <mergeCell ref="AU59:AV59"/>
    <mergeCell ref="AW59:AZ59"/>
    <mergeCell ref="B60:E60"/>
    <mergeCell ref="F60:I60"/>
    <mergeCell ref="J60:M60"/>
    <mergeCell ref="N60:P60"/>
    <mergeCell ref="Q60:T60"/>
    <mergeCell ref="U60:W60"/>
    <mergeCell ref="X60:AA60"/>
    <mergeCell ref="AB60:AD60"/>
    <mergeCell ref="X59:AA59"/>
    <mergeCell ref="AB59:AD59"/>
    <mergeCell ref="AE59:AH59"/>
    <mergeCell ref="AI59:AL59"/>
    <mergeCell ref="AM59:AP59"/>
    <mergeCell ref="AQ59:AT59"/>
    <mergeCell ref="B59:E59"/>
    <mergeCell ref="F59:I59"/>
    <mergeCell ref="AU61:AV61"/>
    <mergeCell ref="AW61:AZ61"/>
    <mergeCell ref="B63:BF63"/>
    <mergeCell ref="B65:E66"/>
    <mergeCell ref="F65:M65"/>
    <mergeCell ref="N65:T65"/>
    <mergeCell ref="U65:W66"/>
    <mergeCell ref="X65:AA66"/>
    <mergeCell ref="AB65:AD66"/>
    <mergeCell ref="AE65:AH66"/>
    <mergeCell ref="X61:AA61"/>
    <mergeCell ref="AB61:AD61"/>
    <mergeCell ref="AE61:AH61"/>
    <mergeCell ref="AI61:AL61"/>
    <mergeCell ref="AM61:AP61"/>
    <mergeCell ref="AQ61:AT61"/>
    <mergeCell ref="B61:E61"/>
    <mergeCell ref="F61:I61"/>
    <mergeCell ref="J61:M61"/>
    <mergeCell ref="N61:P61"/>
    <mergeCell ref="Q61:T61"/>
    <mergeCell ref="U61:W61"/>
    <mergeCell ref="AI65:AP65"/>
    <mergeCell ref="AQ65:AT66"/>
    <mergeCell ref="AU65:AV66"/>
    <mergeCell ref="AW65:AZ66"/>
    <mergeCell ref="F66:I66"/>
    <mergeCell ref="J66:M66"/>
    <mergeCell ref="N66:P66"/>
    <mergeCell ref="Q66:T66"/>
    <mergeCell ref="AI66:AL66"/>
    <mergeCell ref="AM66:AP66"/>
    <mergeCell ref="AW68:AZ68"/>
    <mergeCell ref="AU67:AV67"/>
    <mergeCell ref="AW67:AZ67"/>
    <mergeCell ref="AE67:AH67"/>
    <mergeCell ref="AI67:AL67"/>
    <mergeCell ref="AM67:AP67"/>
    <mergeCell ref="AQ67:AT67"/>
    <mergeCell ref="B68:E68"/>
    <mergeCell ref="F68:I68"/>
    <mergeCell ref="J68:M68"/>
    <mergeCell ref="N68:P68"/>
    <mergeCell ref="Q68:T68"/>
    <mergeCell ref="U68:W68"/>
    <mergeCell ref="X68:AA68"/>
    <mergeCell ref="AB68:AD68"/>
    <mergeCell ref="X67:AA67"/>
    <mergeCell ref="AB67:AD67"/>
    <mergeCell ref="B67:E67"/>
    <mergeCell ref="F67:I67"/>
    <mergeCell ref="J67:M67"/>
    <mergeCell ref="N67:P67"/>
    <mergeCell ref="Q67:T67"/>
    <mergeCell ref="U67:W67"/>
    <mergeCell ref="J69:M69"/>
    <mergeCell ref="N69:P69"/>
    <mergeCell ref="Q69:T69"/>
    <mergeCell ref="U69:W69"/>
    <mergeCell ref="AE68:AH68"/>
    <mergeCell ref="AI68:AL68"/>
    <mergeCell ref="AM68:AP68"/>
    <mergeCell ref="AQ68:AT68"/>
    <mergeCell ref="AU68:AV68"/>
    <mergeCell ref="AE70:AH70"/>
    <mergeCell ref="AI70:AL70"/>
    <mergeCell ref="AM70:AP70"/>
    <mergeCell ref="AQ70:AT70"/>
    <mergeCell ref="AU70:AV70"/>
    <mergeCell ref="AW70:AZ70"/>
    <mergeCell ref="AU69:AV69"/>
    <mergeCell ref="AW69:AZ69"/>
    <mergeCell ref="B70:E70"/>
    <mergeCell ref="F70:I70"/>
    <mergeCell ref="J70:M70"/>
    <mergeCell ref="N70:P70"/>
    <mergeCell ref="Q70:T70"/>
    <mergeCell ref="U70:W70"/>
    <mergeCell ref="X70:AA70"/>
    <mergeCell ref="AB70:AD70"/>
    <mergeCell ref="X69:AA69"/>
    <mergeCell ref="AB69:AD69"/>
    <mergeCell ref="AE69:AH69"/>
    <mergeCell ref="AI69:AL69"/>
    <mergeCell ref="AM69:AP69"/>
    <mergeCell ref="AQ69:AT69"/>
    <mergeCell ref="B69:E69"/>
    <mergeCell ref="F69:I69"/>
    <mergeCell ref="AU71:AV71"/>
    <mergeCell ref="AW71:AZ71"/>
    <mergeCell ref="B73:AZ73"/>
    <mergeCell ref="B75:Q77"/>
    <mergeCell ref="R75:Y77"/>
    <mergeCell ref="Z75:AB77"/>
    <mergeCell ref="AC75:AZ75"/>
    <mergeCell ref="AC76:AJ77"/>
    <mergeCell ref="AK76:AR77"/>
    <mergeCell ref="AS76:AZ77"/>
    <mergeCell ref="X71:AA71"/>
    <mergeCell ref="AB71:AD71"/>
    <mergeCell ref="AE71:AH71"/>
    <mergeCell ref="AI71:AL71"/>
    <mergeCell ref="AM71:AP71"/>
    <mergeCell ref="AQ71:AT71"/>
    <mergeCell ref="B71:E71"/>
    <mergeCell ref="F71:I71"/>
    <mergeCell ref="J71:M71"/>
    <mergeCell ref="N71:P71"/>
    <mergeCell ref="Q71:T71"/>
    <mergeCell ref="U71:W71"/>
    <mergeCell ref="B79:Q79"/>
    <mergeCell ref="R79:Y79"/>
    <mergeCell ref="Z79:AB79"/>
    <mergeCell ref="AC79:AJ79"/>
    <mergeCell ref="AK79:AR79"/>
    <mergeCell ref="AS79:AZ79"/>
    <mergeCell ref="B78:Q78"/>
    <mergeCell ref="R78:Y78"/>
    <mergeCell ref="Z78:AB78"/>
    <mergeCell ref="AC78:AJ78"/>
    <mergeCell ref="AK78:AR78"/>
    <mergeCell ref="AS78:AZ78"/>
    <mergeCell ref="B81:Q81"/>
    <mergeCell ref="R81:Y81"/>
    <mergeCell ref="Z81:AB81"/>
    <mergeCell ref="AC81:AJ81"/>
    <mergeCell ref="AK81:AR81"/>
    <mergeCell ref="AS81:AZ81"/>
    <mergeCell ref="B80:Q80"/>
    <mergeCell ref="R80:Y80"/>
    <mergeCell ref="Z80:AB80"/>
    <mergeCell ref="AC80:AJ80"/>
    <mergeCell ref="AK80:AR80"/>
    <mergeCell ref="AS80:AZ80"/>
    <mergeCell ref="AS87:AV88"/>
    <mergeCell ref="AW87:AZ88"/>
    <mergeCell ref="B82:Y82"/>
    <mergeCell ref="Z82:AB82"/>
    <mergeCell ref="AC82:AJ82"/>
    <mergeCell ref="AK82:AR82"/>
    <mergeCell ref="AS82:AZ82"/>
    <mergeCell ref="B84:BF84"/>
    <mergeCell ref="B85:BF85"/>
    <mergeCell ref="B87:G88"/>
    <mergeCell ref="H87:K88"/>
    <mergeCell ref="L87:O88"/>
    <mergeCell ref="P87:T88"/>
    <mergeCell ref="U87:X88"/>
    <mergeCell ref="Y87:AF87"/>
    <mergeCell ref="AG87:AJ88"/>
    <mergeCell ref="AK87:AN88"/>
    <mergeCell ref="AO87:AR88"/>
    <mergeCell ref="Y88:AB88"/>
    <mergeCell ref="AC88:AF88"/>
    <mergeCell ref="AS89:AV89"/>
    <mergeCell ref="AW89:AZ89"/>
    <mergeCell ref="B89:G89"/>
    <mergeCell ref="H89:K89"/>
    <mergeCell ref="L89:O89"/>
    <mergeCell ref="P89:T89"/>
    <mergeCell ref="U89:X89"/>
    <mergeCell ref="Y89:AB89"/>
    <mergeCell ref="AC89:AF89"/>
    <mergeCell ref="AG89:AJ89"/>
    <mergeCell ref="AK89:AN89"/>
    <mergeCell ref="AO89:AR89"/>
    <mergeCell ref="AC92:AF92"/>
    <mergeCell ref="AG92:AJ92"/>
    <mergeCell ref="AK92:AN92"/>
    <mergeCell ref="AO92:AR92"/>
    <mergeCell ref="AS92:AV92"/>
    <mergeCell ref="AW92:AZ92"/>
    <mergeCell ref="B92:G92"/>
    <mergeCell ref="H92:K92"/>
    <mergeCell ref="L92:O92"/>
    <mergeCell ref="P92:T92"/>
    <mergeCell ref="U92:X92"/>
    <mergeCell ref="Y92:AB92"/>
    <mergeCell ref="AC93:AF93"/>
    <mergeCell ref="AG93:AJ93"/>
    <mergeCell ref="AK93:AN93"/>
    <mergeCell ref="AO93:AR93"/>
    <mergeCell ref="AS93:AV93"/>
    <mergeCell ref="AW93:AZ93"/>
    <mergeCell ref="B93:G93"/>
    <mergeCell ref="H93:K93"/>
    <mergeCell ref="L93:O93"/>
    <mergeCell ref="P93:T93"/>
    <mergeCell ref="U93:X93"/>
    <mergeCell ref="Y93:AB93"/>
    <mergeCell ref="B95:G97"/>
    <mergeCell ref="H95:K97"/>
    <mergeCell ref="L95:O97"/>
    <mergeCell ref="P95:AQ95"/>
    <mergeCell ref="AR95:AU97"/>
    <mergeCell ref="AV95:AW97"/>
    <mergeCell ref="AG97:AJ97"/>
    <mergeCell ref="AK97:AM97"/>
    <mergeCell ref="AN97:AQ97"/>
    <mergeCell ref="L98:O98"/>
    <mergeCell ref="P98:R98"/>
    <mergeCell ref="S98:V98"/>
    <mergeCell ref="W98:Y98"/>
    <mergeCell ref="AX95:AZ97"/>
    <mergeCell ref="P96:V96"/>
    <mergeCell ref="W96:AC96"/>
    <mergeCell ref="AD96:AJ96"/>
    <mergeCell ref="AK96:AQ96"/>
    <mergeCell ref="P97:R97"/>
    <mergeCell ref="S97:V97"/>
    <mergeCell ref="W97:Y97"/>
    <mergeCell ref="Z97:AC97"/>
    <mergeCell ref="AD97:AF97"/>
    <mergeCell ref="AG99:AJ99"/>
    <mergeCell ref="AK99:AM99"/>
    <mergeCell ref="AN99:AQ99"/>
    <mergeCell ref="AR99:AU99"/>
    <mergeCell ref="AV99:AW99"/>
    <mergeCell ref="AX99:AZ99"/>
    <mergeCell ref="AV98:AW98"/>
    <mergeCell ref="AX98:AZ98"/>
    <mergeCell ref="B99:G99"/>
    <mergeCell ref="H99:K99"/>
    <mergeCell ref="L99:O99"/>
    <mergeCell ref="P99:R99"/>
    <mergeCell ref="S99:V99"/>
    <mergeCell ref="W99:Y99"/>
    <mergeCell ref="Z99:AC99"/>
    <mergeCell ref="AD99:AF99"/>
    <mergeCell ref="Z98:AC98"/>
    <mergeCell ref="AD98:AF98"/>
    <mergeCell ref="AG98:AJ98"/>
    <mergeCell ref="AK98:AM98"/>
    <mergeCell ref="AN98:AQ98"/>
    <mergeCell ref="AR98:AU98"/>
    <mergeCell ref="B98:G98"/>
    <mergeCell ref="H98:K98"/>
    <mergeCell ref="AV100:AW100"/>
    <mergeCell ref="AX100:AZ100"/>
    <mergeCell ref="B101:G101"/>
    <mergeCell ref="H101:K101"/>
    <mergeCell ref="L101:O101"/>
    <mergeCell ref="P101:R101"/>
    <mergeCell ref="S101:V101"/>
    <mergeCell ref="W101:Y101"/>
    <mergeCell ref="Z101:AC101"/>
    <mergeCell ref="AD101:AF101"/>
    <mergeCell ref="Z100:AC100"/>
    <mergeCell ref="AD100:AF100"/>
    <mergeCell ref="AG100:AJ100"/>
    <mergeCell ref="AK100:AM100"/>
    <mergeCell ref="AN100:AQ100"/>
    <mergeCell ref="AR100:AU100"/>
    <mergeCell ref="B100:G100"/>
    <mergeCell ref="H100:K100"/>
    <mergeCell ref="L100:O100"/>
    <mergeCell ref="P100:R100"/>
    <mergeCell ref="S100:V100"/>
    <mergeCell ref="W100:Y100"/>
    <mergeCell ref="P102:R102"/>
    <mergeCell ref="S102:V102"/>
    <mergeCell ref="W102:Y102"/>
    <mergeCell ref="AG101:AJ101"/>
    <mergeCell ref="AK101:AM101"/>
    <mergeCell ref="AN101:AQ101"/>
    <mergeCell ref="AR101:AU101"/>
    <mergeCell ref="AV101:AW101"/>
    <mergeCell ref="AX101:AZ101"/>
    <mergeCell ref="AK106:AN107"/>
    <mergeCell ref="AO106:AR107"/>
    <mergeCell ref="AS106:AV107"/>
    <mergeCell ref="AW106:AZ107"/>
    <mergeCell ref="Y107:AB107"/>
    <mergeCell ref="AC107:AF107"/>
    <mergeCell ref="AV102:AW102"/>
    <mergeCell ref="AX102:AZ102"/>
    <mergeCell ref="B106:G107"/>
    <mergeCell ref="H106:K107"/>
    <mergeCell ref="L106:O107"/>
    <mergeCell ref="P106:T107"/>
    <mergeCell ref="U106:X107"/>
    <mergeCell ref="Y106:AF106"/>
    <mergeCell ref="AG106:AJ107"/>
    <mergeCell ref="Z102:AC102"/>
    <mergeCell ref="AD102:AF102"/>
    <mergeCell ref="AG102:AJ102"/>
    <mergeCell ref="AK102:AM102"/>
    <mergeCell ref="AN102:AQ102"/>
    <mergeCell ref="AR102:AU102"/>
    <mergeCell ref="B102:G102"/>
    <mergeCell ref="H102:K102"/>
    <mergeCell ref="L102:O102"/>
    <mergeCell ref="AC108:AF108"/>
    <mergeCell ref="AG108:AJ108"/>
    <mergeCell ref="AK108:AN108"/>
    <mergeCell ref="AO108:AR108"/>
    <mergeCell ref="AS108:AV108"/>
    <mergeCell ref="AW108:AZ108"/>
    <mergeCell ref="B108:G108"/>
    <mergeCell ref="H108:K108"/>
    <mergeCell ref="L108:O108"/>
    <mergeCell ref="P108:T108"/>
    <mergeCell ref="U108:X108"/>
    <mergeCell ref="Y108:AB108"/>
    <mergeCell ref="AC109:AF109"/>
    <mergeCell ref="AG109:AJ109"/>
    <mergeCell ref="AK109:AN109"/>
    <mergeCell ref="AO109:AR109"/>
    <mergeCell ref="AS109:AV109"/>
    <mergeCell ref="AW109:AZ109"/>
    <mergeCell ref="B109:G109"/>
    <mergeCell ref="H109:K109"/>
    <mergeCell ref="L109:O109"/>
    <mergeCell ref="P109:T109"/>
    <mergeCell ref="U109:X109"/>
    <mergeCell ref="Y109:AB109"/>
    <mergeCell ref="AC110:AF110"/>
    <mergeCell ref="AG110:AJ110"/>
    <mergeCell ref="AK110:AN110"/>
    <mergeCell ref="AO110:AR110"/>
    <mergeCell ref="AS110:AV110"/>
    <mergeCell ref="AW110:AZ110"/>
    <mergeCell ref="B110:G110"/>
    <mergeCell ref="H110:K110"/>
    <mergeCell ref="L110:O110"/>
    <mergeCell ref="P110:T110"/>
    <mergeCell ref="U110:X110"/>
    <mergeCell ref="Y110:AB110"/>
    <mergeCell ref="AC111:AF111"/>
    <mergeCell ref="AG111:AJ111"/>
    <mergeCell ref="AK111:AN111"/>
    <mergeCell ref="AO111:AR111"/>
    <mergeCell ref="AS111:AV111"/>
    <mergeCell ref="AW111:AZ111"/>
    <mergeCell ref="B111:G111"/>
    <mergeCell ref="H111:K111"/>
    <mergeCell ref="L111:O111"/>
    <mergeCell ref="P111:T111"/>
    <mergeCell ref="U111:X111"/>
    <mergeCell ref="Y111:AB111"/>
    <mergeCell ref="AC112:AF112"/>
    <mergeCell ref="AG112:AJ112"/>
    <mergeCell ref="AK112:AN112"/>
    <mergeCell ref="AO112:AR112"/>
    <mergeCell ref="AS112:AV112"/>
    <mergeCell ref="AW112:AZ112"/>
    <mergeCell ref="B112:G112"/>
    <mergeCell ref="H112:K112"/>
    <mergeCell ref="L112:O112"/>
    <mergeCell ref="P112:T112"/>
    <mergeCell ref="U112:X112"/>
    <mergeCell ref="Y112:AB112"/>
    <mergeCell ref="B114:G116"/>
    <mergeCell ref="H114:K116"/>
    <mergeCell ref="L114:O116"/>
    <mergeCell ref="P114:AQ114"/>
    <mergeCell ref="AR114:AU116"/>
    <mergeCell ref="AV114:AW116"/>
    <mergeCell ref="AG116:AJ116"/>
    <mergeCell ref="AK116:AM116"/>
    <mergeCell ref="AN116:AQ116"/>
    <mergeCell ref="L117:O117"/>
    <mergeCell ref="P117:R117"/>
    <mergeCell ref="S117:V117"/>
    <mergeCell ref="W117:Y117"/>
    <mergeCell ref="AX114:AZ116"/>
    <mergeCell ref="P115:V115"/>
    <mergeCell ref="W115:AC115"/>
    <mergeCell ref="AD115:AJ115"/>
    <mergeCell ref="AK115:AQ115"/>
    <mergeCell ref="P116:R116"/>
    <mergeCell ref="S116:V116"/>
    <mergeCell ref="W116:Y116"/>
    <mergeCell ref="Z116:AC116"/>
    <mergeCell ref="AD116:AF116"/>
    <mergeCell ref="AG118:AJ118"/>
    <mergeCell ref="AK118:AM118"/>
    <mergeCell ref="AN118:AQ118"/>
    <mergeCell ref="AR118:AU118"/>
    <mergeCell ref="AV118:AW118"/>
    <mergeCell ref="AX118:AZ118"/>
    <mergeCell ref="AV117:AW117"/>
    <mergeCell ref="AX117:AZ117"/>
    <mergeCell ref="B118:G118"/>
    <mergeCell ref="H118:K118"/>
    <mergeCell ref="L118:O118"/>
    <mergeCell ref="P118:R118"/>
    <mergeCell ref="S118:V118"/>
    <mergeCell ref="W118:Y118"/>
    <mergeCell ref="Z118:AC118"/>
    <mergeCell ref="AD118:AF118"/>
    <mergeCell ref="Z117:AC117"/>
    <mergeCell ref="AD117:AF117"/>
    <mergeCell ref="AG117:AJ117"/>
    <mergeCell ref="AK117:AM117"/>
    <mergeCell ref="AN117:AQ117"/>
    <mergeCell ref="AR117:AU117"/>
    <mergeCell ref="B117:G117"/>
    <mergeCell ref="H117:K117"/>
    <mergeCell ref="AV119:AW119"/>
    <mergeCell ref="AX119:AZ119"/>
    <mergeCell ref="B120:G120"/>
    <mergeCell ref="H120:K120"/>
    <mergeCell ref="L120:O120"/>
    <mergeCell ref="P120:R120"/>
    <mergeCell ref="S120:V120"/>
    <mergeCell ref="W120:Y120"/>
    <mergeCell ref="Z120:AC120"/>
    <mergeCell ref="AD120:AF120"/>
    <mergeCell ref="Z119:AC119"/>
    <mergeCell ref="AD119:AF119"/>
    <mergeCell ref="AG119:AJ119"/>
    <mergeCell ref="AK119:AM119"/>
    <mergeCell ref="AN119:AQ119"/>
    <mergeCell ref="AR119:AU119"/>
    <mergeCell ref="B119:G119"/>
    <mergeCell ref="H119:K119"/>
    <mergeCell ref="L119:O119"/>
    <mergeCell ref="P119:R119"/>
    <mergeCell ref="S119:V119"/>
    <mergeCell ref="W119:Y119"/>
    <mergeCell ref="P121:R121"/>
    <mergeCell ref="S121:V121"/>
    <mergeCell ref="W121:Y121"/>
    <mergeCell ref="AG120:AJ120"/>
    <mergeCell ref="AK120:AM120"/>
    <mergeCell ref="AN120:AQ120"/>
    <mergeCell ref="AR120:AU120"/>
    <mergeCell ref="AV120:AW120"/>
    <mergeCell ref="AX120:AZ120"/>
    <mergeCell ref="AK125:AN126"/>
    <mergeCell ref="AO125:AR126"/>
    <mergeCell ref="AS125:AV126"/>
    <mergeCell ref="AW125:AZ126"/>
    <mergeCell ref="Y126:AB126"/>
    <mergeCell ref="AC126:AF126"/>
    <mergeCell ref="AV121:AW121"/>
    <mergeCell ref="AX121:AZ121"/>
    <mergeCell ref="B125:G126"/>
    <mergeCell ref="H125:K126"/>
    <mergeCell ref="L125:O126"/>
    <mergeCell ref="P125:T126"/>
    <mergeCell ref="U125:X126"/>
    <mergeCell ref="Y125:AF125"/>
    <mergeCell ref="AG125:AJ126"/>
    <mergeCell ref="Z121:AC121"/>
    <mergeCell ref="AD121:AF121"/>
    <mergeCell ref="AG121:AJ121"/>
    <mergeCell ref="AK121:AM121"/>
    <mergeCell ref="AN121:AQ121"/>
    <mergeCell ref="AR121:AU121"/>
    <mergeCell ref="B121:G121"/>
    <mergeCell ref="H121:K121"/>
    <mergeCell ref="L121:O121"/>
    <mergeCell ref="AC127:AF127"/>
    <mergeCell ref="AG127:AJ127"/>
    <mergeCell ref="AK127:AN127"/>
    <mergeCell ref="AO127:AR127"/>
    <mergeCell ref="AS127:AV127"/>
    <mergeCell ref="AW127:AZ127"/>
    <mergeCell ref="B127:G127"/>
    <mergeCell ref="H127:K127"/>
    <mergeCell ref="L127:O127"/>
    <mergeCell ref="P127:T127"/>
    <mergeCell ref="U127:X127"/>
    <mergeCell ref="Y127:AB127"/>
    <mergeCell ref="AC128:AF128"/>
    <mergeCell ref="AG128:AJ128"/>
    <mergeCell ref="AK128:AN128"/>
    <mergeCell ref="AO128:AR128"/>
    <mergeCell ref="AS128:AV128"/>
    <mergeCell ref="AW128:AZ128"/>
    <mergeCell ref="B128:G128"/>
    <mergeCell ref="H128:K128"/>
    <mergeCell ref="L128:O128"/>
    <mergeCell ref="P128:T128"/>
    <mergeCell ref="U128:X128"/>
    <mergeCell ref="Y128:AB128"/>
    <mergeCell ref="AC129:AF129"/>
    <mergeCell ref="AG129:AJ129"/>
    <mergeCell ref="AK129:AN129"/>
    <mergeCell ref="AO129:AR129"/>
    <mergeCell ref="AS129:AV129"/>
    <mergeCell ref="AW129:AZ129"/>
    <mergeCell ref="B129:G129"/>
    <mergeCell ref="H129:K129"/>
    <mergeCell ref="L129:O129"/>
    <mergeCell ref="P129:T129"/>
    <mergeCell ref="U129:X129"/>
    <mergeCell ref="Y129:AB129"/>
    <mergeCell ref="AC130:AF130"/>
    <mergeCell ref="AG130:AJ130"/>
    <mergeCell ref="AK130:AN130"/>
    <mergeCell ref="AO130:AR130"/>
    <mergeCell ref="AS130:AV130"/>
    <mergeCell ref="AW130:AZ130"/>
    <mergeCell ref="B130:G130"/>
    <mergeCell ref="H130:K130"/>
    <mergeCell ref="L130:O130"/>
    <mergeCell ref="P130:T130"/>
    <mergeCell ref="U130:X130"/>
    <mergeCell ref="Y130:AB130"/>
    <mergeCell ref="AC131:AF131"/>
    <mergeCell ref="AG131:AJ131"/>
    <mergeCell ref="AK131:AN131"/>
    <mergeCell ref="AO131:AR131"/>
    <mergeCell ref="AS131:AV131"/>
    <mergeCell ref="AW131:AZ131"/>
    <mergeCell ref="B131:G131"/>
    <mergeCell ref="H131:K131"/>
    <mergeCell ref="L131:O131"/>
    <mergeCell ref="P131:T131"/>
    <mergeCell ref="U131:X131"/>
    <mergeCell ref="Y131:AB131"/>
    <mergeCell ref="B133:G135"/>
    <mergeCell ref="H133:K135"/>
    <mergeCell ref="L133:O135"/>
    <mergeCell ref="P133:AQ133"/>
    <mergeCell ref="AR133:AU135"/>
    <mergeCell ref="AV133:AW135"/>
    <mergeCell ref="AG135:AJ135"/>
    <mergeCell ref="AK135:AM135"/>
    <mergeCell ref="AN135:AQ135"/>
    <mergeCell ref="L136:O136"/>
    <mergeCell ref="P136:R136"/>
    <mergeCell ref="S136:V136"/>
    <mergeCell ref="W136:Y136"/>
    <mergeCell ref="AX133:AZ135"/>
    <mergeCell ref="P134:V134"/>
    <mergeCell ref="W134:AC134"/>
    <mergeCell ref="AD134:AJ134"/>
    <mergeCell ref="AK134:AQ134"/>
    <mergeCell ref="P135:R135"/>
    <mergeCell ref="S135:V135"/>
    <mergeCell ref="W135:Y135"/>
    <mergeCell ref="Z135:AC135"/>
    <mergeCell ref="AD135:AF135"/>
    <mergeCell ref="AG137:AJ137"/>
    <mergeCell ref="AK137:AM137"/>
    <mergeCell ref="AN137:AQ137"/>
    <mergeCell ref="AR137:AU137"/>
    <mergeCell ref="AV137:AW137"/>
    <mergeCell ref="AX137:AZ137"/>
    <mergeCell ref="AV136:AW136"/>
    <mergeCell ref="AX136:AZ136"/>
    <mergeCell ref="B137:G137"/>
    <mergeCell ref="H137:K137"/>
    <mergeCell ref="L137:O137"/>
    <mergeCell ref="P137:R137"/>
    <mergeCell ref="S137:V137"/>
    <mergeCell ref="W137:Y137"/>
    <mergeCell ref="Z137:AC137"/>
    <mergeCell ref="AD137:AF137"/>
    <mergeCell ref="Z136:AC136"/>
    <mergeCell ref="AD136:AF136"/>
    <mergeCell ref="AG136:AJ136"/>
    <mergeCell ref="AK136:AM136"/>
    <mergeCell ref="AN136:AQ136"/>
    <mergeCell ref="AR136:AU136"/>
    <mergeCell ref="B136:G136"/>
    <mergeCell ref="H136:K136"/>
    <mergeCell ref="B139:G139"/>
    <mergeCell ref="H139:K139"/>
    <mergeCell ref="L139:O139"/>
    <mergeCell ref="P139:R139"/>
    <mergeCell ref="S139:V139"/>
    <mergeCell ref="W139:Y139"/>
    <mergeCell ref="Z139:AC139"/>
    <mergeCell ref="AD139:AF139"/>
    <mergeCell ref="Z138:AC138"/>
    <mergeCell ref="AD138:AF138"/>
    <mergeCell ref="B138:G138"/>
    <mergeCell ref="H138:K138"/>
    <mergeCell ref="L138:O138"/>
    <mergeCell ref="P138:R138"/>
    <mergeCell ref="S138:V138"/>
    <mergeCell ref="W138:Y138"/>
    <mergeCell ref="S140:V140"/>
    <mergeCell ref="W140:Y140"/>
    <mergeCell ref="AG139:AJ139"/>
    <mergeCell ref="AK139:AM139"/>
    <mergeCell ref="AN139:AQ139"/>
    <mergeCell ref="AR139:AU139"/>
    <mergeCell ref="AV139:AW139"/>
    <mergeCell ref="AX139:AZ139"/>
    <mergeCell ref="AV138:AW138"/>
    <mergeCell ref="AX138:AZ138"/>
    <mergeCell ref="AG138:AJ138"/>
    <mergeCell ref="AK138:AM138"/>
    <mergeCell ref="AN138:AQ138"/>
    <mergeCell ref="AR138:AU138"/>
    <mergeCell ref="C144:H144"/>
    <mergeCell ref="J144:Y144"/>
    <mergeCell ref="AB144:AH144"/>
    <mergeCell ref="AK144:AZ144"/>
    <mergeCell ref="C146:H146"/>
    <mergeCell ref="J146:Y146"/>
    <mergeCell ref="AB146:AN146"/>
    <mergeCell ref="AQ146:AZ146"/>
    <mergeCell ref="AV140:AW140"/>
    <mergeCell ref="AX140:AZ140"/>
    <mergeCell ref="C143:H143"/>
    <mergeCell ref="J143:Y143"/>
    <mergeCell ref="AB143:AH143"/>
    <mergeCell ref="AK143:AZ143"/>
    <mergeCell ref="Z140:AC140"/>
    <mergeCell ref="AD140:AF140"/>
    <mergeCell ref="AG140:AJ140"/>
    <mergeCell ref="AK140:AM140"/>
    <mergeCell ref="AN140:AQ140"/>
    <mergeCell ref="AR140:AU140"/>
    <mergeCell ref="B140:G140"/>
    <mergeCell ref="H140:K140"/>
    <mergeCell ref="L140:O140"/>
    <mergeCell ref="P140:R140"/>
    <mergeCell ref="D150:E150"/>
    <mergeCell ref="H150:M150"/>
    <mergeCell ref="Q150:R150"/>
    <mergeCell ref="C147:H147"/>
    <mergeCell ref="J147:Y147"/>
    <mergeCell ref="AB147:AN147"/>
    <mergeCell ref="AQ147:AZ147"/>
    <mergeCell ref="D149:E149"/>
    <mergeCell ref="H149:M149"/>
    <mergeCell ref="Q149:R149"/>
    <mergeCell ref="AC19:AJ19"/>
    <mergeCell ref="AK19:AR19"/>
    <mergeCell ref="AS19:AZ19"/>
    <mergeCell ref="B28:Y28"/>
    <mergeCell ref="Z28:AB28"/>
    <mergeCell ref="AK27:AR27"/>
    <mergeCell ref="AS27:AZ27"/>
    <mergeCell ref="B23:AZ23"/>
    <mergeCell ref="B24:Y26"/>
    <mergeCell ref="Z24:AB26"/>
    <mergeCell ref="AC24:AZ24"/>
    <mergeCell ref="AC25:AJ26"/>
    <mergeCell ref="AK25:AR26"/>
    <mergeCell ref="AS25:AZ26"/>
    <mergeCell ref="B27:Y27"/>
    <mergeCell ref="Z27:AB27"/>
    <mergeCell ref="AC27:AJ27"/>
    <mergeCell ref="B19:Y19"/>
    <mergeCell ref="Z19:AB19"/>
    <mergeCell ref="B21:AZ21"/>
    <mergeCell ref="B20:Y20"/>
    <mergeCell ref="Z20:AB20"/>
    <mergeCell ref="AC20:AJ20"/>
    <mergeCell ref="AK20:AR20"/>
    <mergeCell ref="AO90:AR90"/>
    <mergeCell ref="AS90:AV90"/>
    <mergeCell ref="AW90:AZ90"/>
    <mergeCell ref="AO91:AR91"/>
    <mergeCell ref="AS91:AV91"/>
    <mergeCell ref="AW91:AZ91"/>
    <mergeCell ref="B91:G91"/>
    <mergeCell ref="H91:K91"/>
    <mergeCell ref="L91:O91"/>
    <mergeCell ref="P91:T91"/>
    <mergeCell ref="U91:X91"/>
    <mergeCell ref="Y91:AB91"/>
    <mergeCell ref="AC91:AF91"/>
    <mergeCell ref="AG91:AJ91"/>
    <mergeCell ref="AK91:AN91"/>
    <mergeCell ref="B90:G90"/>
    <mergeCell ref="H90:K90"/>
    <mergeCell ref="L90:O90"/>
    <mergeCell ref="P90:T90"/>
    <mergeCell ref="U90:X90"/>
    <mergeCell ref="Y90:AB90"/>
    <mergeCell ref="AC90:AF90"/>
    <mergeCell ref="AG90:AJ90"/>
    <mergeCell ref="AK90:AN90"/>
  </mergeCells>
  <pageMargins left="0.59055118110236227" right="0.39370078740157483" top="0" bottom="0" header="0.31496062992125984" footer="0"/>
  <pageSetup paperSize="8" scale="95" fitToHeight="0" orientation="landscape" r:id="rId1"/>
  <rowBreaks count="5" manualBreakCount="5">
    <brk id="32" max="52" man="1"/>
    <brk id="52" max="52" man="1"/>
    <brk id="72" max="52" man="1"/>
    <brk id="99" max="52" man="1"/>
    <brk id="128" max="5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C289"/>
  <sheetViews>
    <sheetView tabSelected="1" topLeftCell="A17" zoomScale="91" zoomScaleNormal="91" workbookViewId="0">
      <selection activeCell="B27" sqref="B27:K29"/>
    </sheetView>
  </sheetViews>
  <sheetFormatPr defaultColWidth="0.85546875" defaultRowHeight="15" x14ac:dyDescent="0.25"/>
  <cols>
    <col min="1" max="5" width="3.85546875" style="129" customWidth="1"/>
    <col min="6" max="6" width="7.5703125" style="129" customWidth="1"/>
    <col min="7" max="7" width="3.85546875" style="129" customWidth="1"/>
    <col min="8" max="8" width="16" style="129" customWidth="1"/>
    <col min="9" max="9" width="3.85546875" style="129" customWidth="1"/>
    <col min="10" max="10" width="10.42578125" style="129" customWidth="1"/>
    <col min="11" max="21" width="3.85546875" style="129" customWidth="1"/>
    <col min="22" max="22" width="14.7109375" style="129" customWidth="1"/>
    <col min="23" max="29" width="3.85546875" style="129" customWidth="1"/>
    <col min="30" max="30" width="9.28515625" style="129" customWidth="1"/>
    <col min="31" max="31" width="3.85546875" style="129" customWidth="1"/>
    <col min="32" max="32" width="9.5703125" style="129" customWidth="1"/>
    <col min="33" max="33" width="3.85546875" style="129" customWidth="1"/>
    <col min="34" max="34" width="8.85546875" style="129" customWidth="1"/>
    <col min="35" max="45" width="3.85546875" style="129" customWidth="1"/>
    <col min="46" max="46" width="5.7109375" style="129" customWidth="1"/>
    <col min="47" max="48" width="3.85546875" style="129" customWidth="1"/>
    <col min="49" max="49" width="5.5703125" style="129" customWidth="1"/>
    <col min="50" max="51" width="3.85546875" style="129" customWidth="1"/>
    <col min="52" max="52" width="6" style="129" customWidth="1"/>
    <col min="53" max="54" width="0.85546875" style="129"/>
    <col min="55" max="16384" width="0.85546875" style="117"/>
  </cols>
  <sheetData>
    <row r="1" spans="1:54" ht="15" customHeight="1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</row>
    <row r="2" spans="1:54" ht="50.1" customHeight="1" x14ac:dyDescent="0.25">
      <c r="A2" s="1115" t="s">
        <v>494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1115"/>
      <c r="Z2" s="1115"/>
      <c r="AA2" s="1115"/>
      <c r="AB2" s="1115"/>
      <c r="AC2" s="1115"/>
      <c r="AD2" s="1115"/>
      <c r="AE2" s="1115"/>
      <c r="AF2" s="1115"/>
      <c r="AG2" s="1115"/>
      <c r="AH2" s="1115"/>
      <c r="AI2" s="1115"/>
      <c r="AJ2" s="1115"/>
      <c r="AK2" s="1115"/>
      <c r="AL2" s="1115"/>
      <c r="AM2" s="1115"/>
      <c r="AN2" s="1115"/>
      <c r="AO2" s="1115"/>
      <c r="AP2" s="1115"/>
      <c r="AQ2" s="1115"/>
      <c r="AR2" s="1115"/>
      <c r="AS2" s="1115"/>
      <c r="AT2" s="1115"/>
      <c r="AU2" s="1115"/>
      <c r="AV2" s="1115"/>
      <c r="AW2" s="1115"/>
      <c r="AX2" s="1115"/>
      <c r="AY2" s="1115"/>
      <c r="AZ2" s="1115"/>
    </row>
    <row r="3" spans="1:54" s="3" customFormat="1" ht="15" customHeight="1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</row>
    <row r="4" spans="1:54" ht="15" customHeight="1" x14ac:dyDescent="0.25">
      <c r="A4" s="1116" t="s">
        <v>167</v>
      </c>
      <c r="B4" s="1116"/>
      <c r="C4" s="1116"/>
      <c r="D4" s="1116"/>
      <c r="E4" s="1116"/>
      <c r="F4" s="1116"/>
      <c r="G4" s="1116"/>
      <c r="H4" s="1116"/>
      <c r="I4" s="1116"/>
      <c r="J4" s="1116"/>
      <c r="K4" s="1116"/>
      <c r="L4" s="1117" t="s">
        <v>434</v>
      </c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</row>
    <row r="5" spans="1:54" ht="15" customHeight="1" x14ac:dyDescent="0.25">
      <c r="A5" s="131" t="s">
        <v>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118" t="s">
        <v>467</v>
      </c>
      <c r="M5" s="1118"/>
      <c r="N5" s="1118"/>
      <c r="O5" s="1118"/>
      <c r="P5" s="1118"/>
      <c r="Q5" s="1118"/>
      <c r="R5" s="1118"/>
      <c r="S5" s="1118"/>
      <c r="T5" s="1118"/>
      <c r="U5" s="1118"/>
      <c r="V5" s="1118"/>
      <c r="W5" s="1118"/>
      <c r="X5" s="1118"/>
      <c r="Y5" s="1118"/>
      <c r="Z5" s="1118"/>
      <c r="AA5" s="1118"/>
      <c r="AB5" s="1118"/>
      <c r="AC5" s="1118"/>
      <c r="AD5" s="1118"/>
      <c r="AE5" s="1118"/>
      <c r="AF5" s="1118"/>
      <c r="AG5" s="1118"/>
      <c r="AH5" s="1118"/>
      <c r="AI5" s="1118"/>
      <c r="AJ5" s="1118"/>
      <c r="AK5" s="1118"/>
      <c r="AL5" s="1118"/>
      <c r="AM5" s="1118"/>
      <c r="AN5" s="1118"/>
      <c r="AO5" s="1118"/>
      <c r="AP5" s="1118"/>
      <c r="AQ5" s="1118"/>
      <c r="AR5" s="1118"/>
      <c r="AS5" s="1118"/>
      <c r="AT5" s="1118"/>
      <c r="AU5" s="1118"/>
      <c r="AV5" s="1118"/>
      <c r="AW5" s="1118"/>
      <c r="AX5" s="1118"/>
      <c r="AY5" s="1118"/>
      <c r="AZ5" s="1118"/>
    </row>
    <row r="6" spans="1:54" ht="15" customHeight="1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119" t="s">
        <v>1</v>
      </c>
      <c r="M6" s="1119"/>
      <c r="N6" s="1119"/>
      <c r="O6" s="1119"/>
      <c r="P6" s="1119"/>
      <c r="Q6" s="1119"/>
      <c r="R6" s="1119"/>
      <c r="S6" s="1119"/>
      <c r="T6" s="1119"/>
      <c r="U6" s="1119"/>
      <c r="V6" s="1119"/>
      <c r="W6" s="1119"/>
      <c r="X6" s="1119"/>
      <c r="Y6" s="1119"/>
      <c r="Z6" s="1119"/>
      <c r="AA6" s="1119"/>
      <c r="AB6" s="1119"/>
      <c r="AC6" s="1119"/>
      <c r="AD6" s="1119"/>
      <c r="AE6" s="1119"/>
      <c r="AF6" s="1119"/>
      <c r="AG6" s="1119"/>
      <c r="AH6" s="1119"/>
      <c r="AI6" s="1119"/>
      <c r="AJ6" s="1119"/>
      <c r="AK6" s="1119"/>
      <c r="AL6" s="1119"/>
      <c r="AM6" s="1119"/>
      <c r="AN6" s="1119"/>
      <c r="AO6" s="1119"/>
      <c r="AP6" s="1119"/>
      <c r="AQ6" s="1119"/>
      <c r="AR6" s="1119"/>
      <c r="AS6" s="1119"/>
      <c r="AT6" s="1119"/>
      <c r="AU6" s="1119"/>
      <c r="AV6" s="1119"/>
      <c r="AW6" s="1119"/>
      <c r="AX6" s="1119"/>
      <c r="AY6" s="1119"/>
      <c r="AZ6" s="1119"/>
    </row>
    <row r="7" spans="1:54" s="3" customFormat="1" ht="15" customHeight="1" x14ac:dyDescent="0.25">
      <c r="A7" s="131" t="s">
        <v>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 t="s">
        <v>146</v>
      </c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0"/>
      <c r="BB7" s="130"/>
    </row>
    <row r="8" spans="1:54" ht="15" customHeight="1" x14ac:dyDescent="0.25"/>
    <row r="9" spans="1:54" s="7" customFormat="1" x14ac:dyDescent="0.25">
      <c r="A9" s="116"/>
      <c r="B9" s="1120" t="s">
        <v>77</v>
      </c>
      <c r="C9" s="1120"/>
      <c r="D9" s="1120"/>
      <c r="E9" s="1120"/>
      <c r="F9" s="1120"/>
      <c r="G9" s="1120"/>
      <c r="H9" s="1120"/>
      <c r="I9" s="1120"/>
      <c r="J9" s="1120"/>
      <c r="K9" s="1120"/>
      <c r="L9" s="1120"/>
      <c r="M9" s="1120"/>
      <c r="N9" s="1120"/>
      <c r="O9" s="1120"/>
      <c r="P9" s="1120"/>
      <c r="Q9" s="1120"/>
      <c r="R9" s="1120"/>
      <c r="S9" s="1120"/>
      <c r="T9" s="1120"/>
      <c r="U9" s="1120"/>
      <c r="V9" s="1120"/>
      <c r="W9" s="1120"/>
      <c r="X9" s="1120"/>
      <c r="Y9" s="1120"/>
      <c r="Z9" s="1120"/>
      <c r="AA9" s="1120"/>
      <c r="AB9" s="1120"/>
      <c r="AC9" s="1120"/>
      <c r="AD9" s="1120"/>
      <c r="AE9" s="1120"/>
      <c r="AF9" s="1120"/>
      <c r="AG9" s="1120"/>
      <c r="AH9" s="1120"/>
      <c r="AI9" s="1120"/>
      <c r="AJ9" s="1120"/>
      <c r="AK9" s="1120"/>
      <c r="AL9" s="1120"/>
      <c r="AM9" s="1120"/>
      <c r="AN9" s="1120"/>
      <c r="AO9" s="1120"/>
      <c r="AP9" s="1120"/>
      <c r="AQ9" s="1120"/>
      <c r="AR9" s="1120"/>
      <c r="AS9" s="1120"/>
      <c r="AT9" s="133"/>
      <c r="AU9" s="133"/>
      <c r="AV9" s="133"/>
      <c r="AW9" s="133"/>
      <c r="AX9" s="133"/>
      <c r="AY9" s="133"/>
      <c r="AZ9" s="133"/>
      <c r="BA9" s="116"/>
      <c r="BB9" s="116"/>
    </row>
    <row r="10" spans="1:54" s="7" customFormat="1" ht="8.1" customHeight="1" thickBot="1" x14ac:dyDescent="0.3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</row>
    <row r="11" spans="1:54" s="7" customFormat="1" ht="21.75" customHeight="1" x14ac:dyDescent="0.25">
      <c r="A11" s="116"/>
      <c r="B11" s="417" t="s">
        <v>3</v>
      </c>
      <c r="C11" s="418"/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21"/>
      <c r="Z11" s="420" t="s">
        <v>52</v>
      </c>
      <c r="AA11" s="418"/>
      <c r="AB11" s="421"/>
      <c r="AC11" s="422" t="s">
        <v>5</v>
      </c>
      <c r="AD11" s="423"/>
      <c r="AE11" s="423"/>
      <c r="AF11" s="423"/>
      <c r="AG11" s="423"/>
      <c r="AH11" s="423"/>
      <c r="AI11" s="423"/>
      <c r="AJ11" s="423"/>
      <c r="AK11" s="423"/>
      <c r="AL11" s="423"/>
      <c r="AM11" s="423"/>
      <c r="AN11" s="423"/>
      <c r="AO11" s="423"/>
      <c r="AP11" s="423"/>
      <c r="AQ11" s="423"/>
      <c r="AR11" s="423"/>
      <c r="AS11" s="423"/>
      <c r="AT11" s="423"/>
      <c r="AU11" s="423"/>
      <c r="AV11" s="423"/>
      <c r="AW11" s="423"/>
      <c r="AX11" s="423"/>
      <c r="AY11" s="423"/>
      <c r="AZ11" s="425"/>
      <c r="BA11" s="116"/>
      <c r="BB11" s="116"/>
    </row>
    <row r="12" spans="1:54" s="7" customFormat="1" ht="18.75" customHeight="1" x14ac:dyDescent="0.25">
      <c r="A12" s="116"/>
      <c r="B12" s="496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7"/>
      <c r="X12" s="497"/>
      <c r="Y12" s="498"/>
      <c r="Z12" s="499"/>
      <c r="AA12" s="497"/>
      <c r="AB12" s="498"/>
      <c r="AC12" s="381" t="s">
        <v>474</v>
      </c>
      <c r="AD12" s="382"/>
      <c r="AE12" s="382"/>
      <c r="AF12" s="382"/>
      <c r="AG12" s="382"/>
      <c r="AH12" s="383"/>
      <c r="AI12" s="382" t="s">
        <v>480</v>
      </c>
      <c r="AJ12" s="382"/>
      <c r="AK12" s="382"/>
      <c r="AL12" s="382"/>
      <c r="AM12" s="382"/>
      <c r="AN12" s="383"/>
      <c r="AO12" s="381" t="s">
        <v>477</v>
      </c>
      <c r="AP12" s="382"/>
      <c r="AQ12" s="382"/>
      <c r="AR12" s="382"/>
      <c r="AS12" s="382"/>
      <c r="AT12" s="383"/>
      <c r="AU12" s="381" t="s">
        <v>179</v>
      </c>
      <c r="AV12" s="382"/>
      <c r="AW12" s="382"/>
      <c r="AX12" s="382"/>
      <c r="AY12" s="382"/>
      <c r="AZ12" s="384"/>
      <c r="BA12" s="116"/>
      <c r="BB12" s="116"/>
    </row>
    <row r="13" spans="1:54" s="7" customFormat="1" ht="37.5" customHeight="1" x14ac:dyDescent="0.25">
      <c r="A13" s="116"/>
      <c r="B13" s="419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1"/>
      <c r="Z13" s="399"/>
      <c r="AA13" s="400"/>
      <c r="AB13" s="401"/>
      <c r="AC13" s="399"/>
      <c r="AD13" s="400"/>
      <c r="AE13" s="400"/>
      <c r="AF13" s="400"/>
      <c r="AG13" s="400"/>
      <c r="AH13" s="401"/>
      <c r="AI13" s="400"/>
      <c r="AJ13" s="400"/>
      <c r="AK13" s="400"/>
      <c r="AL13" s="400"/>
      <c r="AM13" s="400"/>
      <c r="AN13" s="401"/>
      <c r="AO13" s="399"/>
      <c r="AP13" s="400"/>
      <c r="AQ13" s="400"/>
      <c r="AR13" s="400"/>
      <c r="AS13" s="400"/>
      <c r="AT13" s="401"/>
      <c r="AU13" s="399"/>
      <c r="AV13" s="400"/>
      <c r="AW13" s="400"/>
      <c r="AX13" s="400"/>
      <c r="AY13" s="400"/>
      <c r="AZ13" s="412"/>
      <c r="BA13" s="116"/>
      <c r="BB13" s="116"/>
    </row>
    <row r="14" spans="1:54" s="8" customFormat="1" ht="15" customHeight="1" thickBot="1" x14ac:dyDescent="0.3">
      <c r="A14" s="134"/>
      <c r="B14" s="480">
        <v>1</v>
      </c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2"/>
      <c r="Z14" s="483" t="s">
        <v>54</v>
      </c>
      <c r="AA14" s="481"/>
      <c r="AB14" s="482"/>
      <c r="AC14" s="483" t="s">
        <v>8</v>
      </c>
      <c r="AD14" s="481"/>
      <c r="AE14" s="481"/>
      <c r="AF14" s="481"/>
      <c r="AG14" s="481"/>
      <c r="AH14" s="482"/>
      <c r="AI14" s="481" t="s">
        <v>9</v>
      </c>
      <c r="AJ14" s="481"/>
      <c r="AK14" s="481"/>
      <c r="AL14" s="481"/>
      <c r="AM14" s="481"/>
      <c r="AN14" s="482"/>
      <c r="AO14" s="481" t="s">
        <v>10</v>
      </c>
      <c r="AP14" s="481"/>
      <c r="AQ14" s="481"/>
      <c r="AR14" s="481"/>
      <c r="AS14" s="481"/>
      <c r="AT14" s="482"/>
      <c r="AU14" s="483" t="s">
        <v>11</v>
      </c>
      <c r="AV14" s="481"/>
      <c r="AW14" s="481"/>
      <c r="AX14" s="481"/>
      <c r="AY14" s="481"/>
      <c r="AZ14" s="484"/>
      <c r="BA14" s="135"/>
      <c r="BB14" s="134"/>
    </row>
    <row r="15" spans="1:54" s="8" customFormat="1" ht="18.75" customHeight="1" x14ac:dyDescent="0.25">
      <c r="A15" s="134"/>
      <c r="B15" s="554" t="s">
        <v>212</v>
      </c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6"/>
      <c r="Z15" s="488" t="s">
        <v>108</v>
      </c>
      <c r="AA15" s="489"/>
      <c r="AB15" s="489"/>
      <c r="AC15" s="491"/>
      <c r="AD15" s="492"/>
      <c r="AE15" s="492"/>
      <c r="AF15" s="492"/>
      <c r="AG15" s="492"/>
      <c r="AH15" s="493"/>
      <c r="AI15" s="423"/>
      <c r="AJ15" s="423"/>
      <c r="AK15" s="423"/>
      <c r="AL15" s="423"/>
      <c r="AM15" s="423"/>
      <c r="AN15" s="424"/>
      <c r="AO15" s="423"/>
      <c r="AP15" s="423"/>
      <c r="AQ15" s="423"/>
      <c r="AR15" s="423"/>
      <c r="AS15" s="423"/>
      <c r="AT15" s="424"/>
      <c r="AU15" s="422"/>
      <c r="AV15" s="423"/>
      <c r="AW15" s="423"/>
      <c r="AX15" s="423"/>
      <c r="AY15" s="423"/>
      <c r="AZ15" s="425"/>
      <c r="BA15" s="135"/>
      <c r="BB15" s="134"/>
    </row>
    <row r="16" spans="1:54" s="8" customFormat="1" ht="30.75" customHeight="1" x14ac:dyDescent="0.25">
      <c r="A16" s="134"/>
      <c r="B16" s="554" t="s">
        <v>213</v>
      </c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6"/>
      <c r="Z16" s="513" t="s">
        <v>110</v>
      </c>
      <c r="AA16" s="514"/>
      <c r="AB16" s="514"/>
      <c r="AC16" s="320"/>
      <c r="AD16" s="321"/>
      <c r="AE16" s="321"/>
      <c r="AF16" s="321"/>
      <c r="AG16" s="321"/>
      <c r="AH16" s="322"/>
      <c r="AI16" s="321"/>
      <c r="AJ16" s="321"/>
      <c r="AK16" s="321"/>
      <c r="AL16" s="321"/>
      <c r="AM16" s="321"/>
      <c r="AN16" s="322"/>
      <c r="AO16" s="321"/>
      <c r="AP16" s="321"/>
      <c r="AQ16" s="321"/>
      <c r="AR16" s="321"/>
      <c r="AS16" s="321"/>
      <c r="AT16" s="322"/>
      <c r="AU16" s="320"/>
      <c r="AV16" s="321"/>
      <c r="AW16" s="321"/>
      <c r="AX16" s="321"/>
      <c r="AY16" s="321"/>
      <c r="AZ16" s="413"/>
      <c r="BA16" s="135"/>
      <c r="BB16" s="134"/>
    </row>
    <row r="17" spans="1:133" s="8" customFormat="1" ht="18" customHeight="1" x14ac:dyDescent="0.25">
      <c r="A17" s="134"/>
      <c r="B17" s="1127" t="s">
        <v>248</v>
      </c>
      <c r="C17" s="1128"/>
      <c r="D17" s="1128"/>
      <c r="E17" s="1128"/>
      <c r="F17" s="1128"/>
      <c r="G17" s="1128"/>
      <c r="H17" s="1128"/>
      <c r="I17" s="1128"/>
      <c r="J17" s="1128"/>
      <c r="K17" s="1128"/>
      <c r="L17" s="1128"/>
      <c r="M17" s="1128"/>
      <c r="N17" s="1128"/>
      <c r="O17" s="1128"/>
      <c r="P17" s="1128"/>
      <c r="Q17" s="1128"/>
      <c r="R17" s="1128"/>
      <c r="S17" s="1128"/>
      <c r="T17" s="1128"/>
      <c r="U17" s="1128"/>
      <c r="V17" s="1128"/>
      <c r="W17" s="1128"/>
      <c r="X17" s="1128"/>
      <c r="Y17" s="1129"/>
      <c r="Z17" s="513" t="s">
        <v>118</v>
      </c>
      <c r="AA17" s="514"/>
      <c r="AB17" s="514"/>
      <c r="AC17" s="468">
        <v>11761651.92</v>
      </c>
      <c r="AD17" s="469"/>
      <c r="AE17" s="469"/>
      <c r="AF17" s="469"/>
      <c r="AG17" s="469"/>
      <c r="AH17" s="470"/>
      <c r="AI17" s="468">
        <v>10065548</v>
      </c>
      <c r="AJ17" s="469"/>
      <c r="AK17" s="469"/>
      <c r="AL17" s="469"/>
      <c r="AM17" s="469"/>
      <c r="AN17" s="470"/>
      <c r="AO17" s="468">
        <v>9766231</v>
      </c>
      <c r="AP17" s="469"/>
      <c r="AQ17" s="469"/>
      <c r="AR17" s="469"/>
      <c r="AS17" s="469"/>
      <c r="AT17" s="470"/>
      <c r="AU17" s="320"/>
      <c r="AV17" s="321"/>
      <c r="AW17" s="321"/>
      <c r="AX17" s="321"/>
      <c r="AY17" s="321"/>
      <c r="AZ17" s="413"/>
      <c r="BA17" s="134"/>
      <c r="BB17" s="134"/>
    </row>
    <row r="18" spans="1:133" s="8" customFormat="1" ht="15.75" x14ac:dyDescent="0.25">
      <c r="A18" s="134"/>
      <c r="B18" s="554" t="s">
        <v>214</v>
      </c>
      <c r="C18" s="555"/>
      <c r="D18" s="555"/>
      <c r="E18" s="555"/>
      <c r="F18" s="555"/>
      <c r="G18" s="555"/>
      <c r="H18" s="555"/>
      <c r="I18" s="555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5"/>
      <c r="U18" s="555"/>
      <c r="V18" s="555"/>
      <c r="W18" s="555"/>
      <c r="X18" s="555"/>
      <c r="Y18" s="556"/>
      <c r="Z18" s="513" t="s">
        <v>119</v>
      </c>
      <c r="AA18" s="514"/>
      <c r="AB18" s="514"/>
      <c r="AC18" s="468"/>
      <c r="AD18" s="469"/>
      <c r="AE18" s="469"/>
      <c r="AF18" s="469"/>
      <c r="AG18" s="469"/>
      <c r="AH18" s="470"/>
      <c r="AI18" s="469"/>
      <c r="AJ18" s="469"/>
      <c r="AK18" s="469"/>
      <c r="AL18" s="469"/>
      <c r="AM18" s="469"/>
      <c r="AN18" s="470"/>
      <c r="AO18" s="469"/>
      <c r="AP18" s="469"/>
      <c r="AQ18" s="469"/>
      <c r="AR18" s="469"/>
      <c r="AS18" s="469"/>
      <c r="AT18" s="470"/>
      <c r="AU18" s="320"/>
      <c r="AV18" s="321"/>
      <c r="AW18" s="321"/>
      <c r="AX18" s="321"/>
      <c r="AY18" s="321"/>
      <c r="AZ18" s="413"/>
      <c r="BA18" s="134"/>
      <c r="BB18" s="134"/>
    </row>
    <row r="19" spans="1:133" s="8" customFormat="1" ht="30" customHeight="1" x14ac:dyDescent="0.25">
      <c r="A19" s="134"/>
      <c r="B19" s="554" t="s">
        <v>215</v>
      </c>
      <c r="C19" s="555"/>
      <c r="D19" s="555"/>
      <c r="E19" s="555"/>
      <c r="F19" s="555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6"/>
      <c r="Z19" s="513" t="s">
        <v>130</v>
      </c>
      <c r="AA19" s="514"/>
      <c r="AB19" s="514"/>
      <c r="AC19" s="468"/>
      <c r="AD19" s="469"/>
      <c r="AE19" s="469"/>
      <c r="AF19" s="469"/>
      <c r="AG19" s="469"/>
      <c r="AH19" s="470"/>
      <c r="AI19" s="469"/>
      <c r="AJ19" s="469"/>
      <c r="AK19" s="469"/>
      <c r="AL19" s="469"/>
      <c r="AM19" s="469"/>
      <c r="AN19" s="470"/>
      <c r="AO19" s="469"/>
      <c r="AP19" s="469"/>
      <c r="AQ19" s="469"/>
      <c r="AR19" s="469"/>
      <c r="AS19" s="469"/>
      <c r="AT19" s="470"/>
      <c r="AU19" s="320"/>
      <c r="AV19" s="321"/>
      <c r="AW19" s="321"/>
      <c r="AX19" s="321"/>
      <c r="AY19" s="321"/>
      <c r="AZ19" s="413"/>
      <c r="BA19" s="134"/>
      <c r="BB19" s="134"/>
    </row>
    <row r="20" spans="1:133" s="9" customFormat="1" ht="18" customHeight="1" thickBot="1" x14ac:dyDescent="0.3">
      <c r="A20" s="116"/>
      <c r="B20" s="1121" t="s">
        <v>247</v>
      </c>
      <c r="C20" s="1122"/>
      <c r="D20" s="1122"/>
      <c r="E20" s="1122"/>
      <c r="F20" s="1122"/>
      <c r="G20" s="1122"/>
      <c r="H20" s="1122"/>
      <c r="I20" s="1122"/>
      <c r="J20" s="1122"/>
      <c r="K20" s="1122"/>
      <c r="L20" s="1122"/>
      <c r="M20" s="1122"/>
      <c r="N20" s="1122"/>
      <c r="O20" s="1122"/>
      <c r="P20" s="1122"/>
      <c r="Q20" s="1122"/>
      <c r="R20" s="1122"/>
      <c r="S20" s="1122"/>
      <c r="T20" s="1122"/>
      <c r="U20" s="1122"/>
      <c r="V20" s="1122"/>
      <c r="W20" s="1122"/>
      <c r="X20" s="1122"/>
      <c r="Y20" s="1123"/>
      <c r="Z20" s="474" t="s">
        <v>142</v>
      </c>
      <c r="AA20" s="475"/>
      <c r="AB20" s="475"/>
      <c r="AC20" s="1124">
        <f>AC15+AC17</f>
        <v>11761651.92</v>
      </c>
      <c r="AD20" s="1125"/>
      <c r="AE20" s="1125"/>
      <c r="AF20" s="1125"/>
      <c r="AG20" s="1125"/>
      <c r="AH20" s="1126"/>
      <c r="AI20" s="1125">
        <f>AI17</f>
        <v>10065548</v>
      </c>
      <c r="AJ20" s="1125"/>
      <c r="AK20" s="1125"/>
      <c r="AL20" s="1125"/>
      <c r="AM20" s="1125"/>
      <c r="AN20" s="1126"/>
      <c r="AO20" s="1125">
        <f>AO17</f>
        <v>9766231</v>
      </c>
      <c r="AP20" s="1125"/>
      <c r="AQ20" s="1125"/>
      <c r="AR20" s="1125"/>
      <c r="AS20" s="1125"/>
      <c r="AT20" s="1126"/>
      <c r="AU20" s="326"/>
      <c r="AV20" s="327"/>
      <c r="AW20" s="327"/>
      <c r="AX20" s="327"/>
      <c r="AY20" s="327"/>
      <c r="AZ20" s="329"/>
      <c r="BA20" s="116"/>
      <c r="BB20" s="116"/>
    </row>
    <row r="21" spans="1:133" s="7" customFormat="1" ht="18" customHeight="1" thickBot="1" x14ac:dyDescent="0.3">
      <c r="A21" s="116"/>
      <c r="B21" s="1155" t="s">
        <v>39</v>
      </c>
      <c r="C21" s="1156"/>
      <c r="D21" s="1156"/>
      <c r="E21" s="1156"/>
      <c r="F21" s="1156"/>
      <c r="G21" s="1156"/>
      <c r="H21" s="1156"/>
      <c r="I21" s="1156"/>
      <c r="J21" s="1156"/>
      <c r="K21" s="1156"/>
      <c r="L21" s="1156"/>
      <c r="M21" s="1156"/>
      <c r="N21" s="1156"/>
      <c r="O21" s="1156"/>
      <c r="P21" s="1156"/>
      <c r="Q21" s="1156"/>
      <c r="R21" s="1156"/>
      <c r="S21" s="1156"/>
      <c r="T21" s="1156"/>
      <c r="U21" s="1156"/>
      <c r="V21" s="1156"/>
      <c r="W21" s="1156"/>
      <c r="X21" s="1156"/>
      <c r="Y21" s="1157"/>
      <c r="Z21" s="1158" t="s">
        <v>122</v>
      </c>
      <c r="AA21" s="1159"/>
      <c r="AB21" s="1160"/>
      <c r="AC21" s="1161">
        <f>AC17+AC15</f>
        <v>11761651.92</v>
      </c>
      <c r="AD21" s="1162"/>
      <c r="AE21" s="1162"/>
      <c r="AF21" s="1162"/>
      <c r="AG21" s="1162"/>
      <c r="AH21" s="1163"/>
      <c r="AI21" s="1162">
        <f>AI17</f>
        <v>10065548</v>
      </c>
      <c r="AJ21" s="1162"/>
      <c r="AK21" s="1162"/>
      <c r="AL21" s="1162"/>
      <c r="AM21" s="1162"/>
      <c r="AN21" s="1163"/>
      <c r="AO21" s="1162">
        <f>AO17</f>
        <v>9766231</v>
      </c>
      <c r="AP21" s="1162"/>
      <c r="AQ21" s="1162"/>
      <c r="AR21" s="1162"/>
      <c r="AS21" s="1162"/>
      <c r="AT21" s="1163"/>
      <c r="AU21" s="371"/>
      <c r="AV21" s="372"/>
      <c r="AW21" s="372"/>
      <c r="AX21" s="372"/>
      <c r="AY21" s="372"/>
      <c r="AZ21" s="373"/>
      <c r="BA21" s="116"/>
      <c r="BB21" s="116"/>
    </row>
    <row r="22" spans="1:133" s="7" customFormat="1" ht="30" customHeight="1" x14ac:dyDescent="0.25">
      <c r="A22" s="116"/>
      <c r="B22" s="1164" t="s">
        <v>227</v>
      </c>
      <c r="C22" s="1165"/>
      <c r="D22" s="1165"/>
      <c r="E22" s="1165"/>
      <c r="F22" s="1165"/>
      <c r="G22" s="1165"/>
      <c r="H22" s="1165"/>
      <c r="I22" s="1165"/>
      <c r="J22" s="1165"/>
      <c r="K22" s="1165"/>
      <c r="L22" s="1165"/>
      <c r="M22" s="1165"/>
      <c r="N22" s="1165"/>
      <c r="O22" s="1165"/>
      <c r="P22" s="1165"/>
      <c r="Q22" s="1165"/>
      <c r="R22" s="1165"/>
      <c r="S22" s="1165"/>
      <c r="T22" s="1165"/>
      <c r="U22" s="1165"/>
      <c r="V22" s="1165"/>
      <c r="W22" s="1165"/>
      <c r="X22" s="1165"/>
      <c r="Y22" s="1165"/>
      <c r="Z22" s="1165"/>
      <c r="AA22" s="1165"/>
      <c r="AB22" s="1165"/>
      <c r="AC22" s="1165"/>
      <c r="AD22" s="1165"/>
      <c r="AE22" s="1165"/>
      <c r="AF22" s="1165"/>
      <c r="AG22" s="1165"/>
      <c r="AH22" s="1165"/>
      <c r="AI22" s="1165"/>
      <c r="AJ22" s="1165"/>
      <c r="AK22" s="1165"/>
      <c r="AL22" s="1165"/>
      <c r="AM22" s="1165"/>
      <c r="AN22" s="1165"/>
      <c r="AO22" s="1165"/>
      <c r="AP22" s="1165"/>
      <c r="AQ22" s="1165"/>
      <c r="AR22" s="1165"/>
      <c r="AS22" s="1165"/>
      <c r="AT22" s="1165"/>
      <c r="AU22" s="1165"/>
      <c r="AV22" s="1165"/>
      <c r="AW22" s="1165"/>
      <c r="AX22" s="1165"/>
      <c r="AY22" s="1165"/>
      <c r="AZ22" s="1165"/>
      <c r="BA22" s="116"/>
      <c r="BB22" s="116"/>
    </row>
    <row r="23" spans="1:133" s="7" customFormat="1" ht="15" customHeight="1" x14ac:dyDescent="0.25">
      <c r="A23" s="116"/>
      <c r="B23" s="136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  <c r="AJ23" s="530"/>
      <c r="AK23" s="530"/>
      <c r="AL23" s="530"/>
      <c r="AM23" s="530"/>
      <c r="AN23" s="530"/>
      <c r="AO23" s="530"/>
      <c r="AP23" s="530"/>
      <c r="AQ23" s="530"/>
      <c r="AR23" s="530"/>
      <c r="AS23" s="530"/>
      <c r="AT23" s="530"/>
      <c r="AU23" s="530"/>
      <c r="AV23" s="530"/>
      <c r="AW23" s="530"/>
      <c r="AX23" s="530"/>
      <c r="AY23" s="530"/>
      <c r="AZ23" s="530"/>
      <c r="BA23" s="116"/>
      <c r="BB23" s="116"/>
    </row>
    <row r="24" spans="1:133" s="7" customFormat="1" ht="18" customHeight="1" x14ac:dyDescent="0.25">
      <c r="A24" s="116"/>
      <c r="B24" s="1166" t="s">
        <v>249</v>
      </c>
      <c r="C24" s="1166"/>
      <c r="D24" s="1166"/>
      <c r="E24" s="1166"/>
      <c r="F24" s="1166"/>
      <c r="G24" s="1166"/>
      <c r="H24" s="1166"/>
      <c r="I24" s="1166"/>
      <c r="J24" s="1166"/>
      <c r="K24" s="1166"/>
      <c r="L24" s="1166"/>
      <c r="M24" s="1166"/>
      <c r="N24" s="1166"/>
      <c r="O24" s="1166"/>
      <c r="P24" s="1166"/>
      <c r="Q24" s="1166"/>
      <c r="R24" s="1166"/>
      <c r="S24" s="1166"/>
      <c r="T24" s="1166"/>
      <c r="U24" s="1166"/>
      <c r="V24" s="1166"/>
      <c r="W24" s="1166"/>
      <c r="X24" s="1166"/>
      <c r="Y24" s="1166"/>
      <c r="Z24" s="1166"/>
      <c r="AA24" s="1166"/>
      <c r="AB24" s="1166"/>
      <c r="AC24" s="1166"/>
      <c r="AD24" s="1166"/>
      <c r="AE24" s="1166"/>
      <c r="AF24" s="1166"/>
      <c r="AG24" s="1166"/>
      <c r="AH24" s="1166"/>
      <c r="AI24" s="1166"/>
      <c r="AJ24" s="1166"/>
      <c r="AK24" s="1166"/>
      <c r="AL24" s="1166"/>
      <c r="AM24" s="1166"/>
      <c r="AN24" s="1166"/>
      <c r="AO24" s="1166"/>
      <c r="AP24" s="1166"/>
      <c r="AQ24" s="1166"/>
      <c r="AR24" s="1166"/>
      <c r="AS24" s="1166"/>
      <c r="AT24" s="1166"/>
      <c r="AU24" s="1166"/>
      <c r="AV24" s="1166"/>
      <c r="AW24" s="1166"/>
      <c r="AX24" s="1166"/>
      <c r="AY24" s="1166"/>
      <c r="AZ24" s="1166"/>
      <c r="BA24" s="1166"/>
      <c r="BB24" s="1166"/>
      <c r="BC24" s="1166"/>
      <c r="BD24" s="1166"/>
      <c r="BE24" s="1166"/>
      <c r="BF24" s="1166"/>
      <c r="BG24" s="1166"/>
      <c r="BH24" s="1166"/>
      <c r="BI24" s="1166"/>
      <c r="BJ24" s="1166"/>
    </row>
    <row r="25" spans="1:133" s="7" customFormat="1" ht="33" hidden="1" customHeight="1" x14ac:dyDescent="0.25">
      <c r="A25" s="116"/>
      <c r="B25" s="1130" t="s">
        <v>78</v>
      </c>
      <c r="C25" s="1130"/>
      <c r="D25" s="1130"/>
      <c r="E25" s="1130"/>
      <c r="F25" s="1130"/>
      <c r="G25" s="1130"/>
      <c r="H25" s="1130"/>
      <c r="I25" s="1130"/>
      <c r="J25" s="1130"/>
      <c r="K25" s="1130"/>
      <c r="L25" s="1130"/>
      <c r="M25" s="1130"/>
      <c r="N25" s="1130"/>
      <c r="O25" s="1130"/>
      <c r="P25" s="1130"/>
      <c r="Q25" s="1130"/>
      <c r="R25" s="1130"/>
      <c r="S25" s="1130"/>
      <c r="T25" s="1130"/>
      <c r="U25" s="1130"/>
      <c r="V25" s="1130"/>
      <c r="W25" s="1130"/>
      <c r="X25" s="1130"/>
      <c r="Y25" s="1130"/>
      <c r="Z25" s="1130"/>
      <c r="AA25" s="1130"/>
      <c r="AB25" s="1130"/>
      <c r="AC25" s="1130"/>
      <c r="AD25" s="1130"/>
      <c r="AE25" s="1130"/>
      <c r="AF25" s="1130"/>
      <c r="AG25" s="1130"/>
      <c r="AH25" s="1130"/>
      <c r="AI25" s="1130"/>
      <c r="AJ25" s="1130"/>
      <c r="AK25" s="1130"/>
      <c r="AL25" s="1130"/>
      <c r="AM25" s="1130"/>
      <c r="AN25" s="1130"/>
      <c r="AO25" s="1130"/>
      <c r="AP25" s="1130"/>
      <c r="AQ25" s="1130"/>
      <c r="AR25" s="1130"/>
      <c r="AS25" s="1130"/>
      <c r="AT25" s="1130"/>
      <c r="AU25" s="1130"/>
      <c r="AV25" s="1130"/>
      <c r="AW25" s="1130"/>
      <c r="AX25" s="1130"/>
      <c r="AY25" s="1130"/>
      <c r="AZ25" s="1130"/>
      <c r="BA25" s="116"/>
      <c r="BB25" s="116"/>
    </row>
    <row r="26" spans="1:133" s="7" customFormat="1" ht="8.1" customHeight="1" thickBot="1" x14ac:dyDescent="0.3">
      <c r="A26" s="116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8"/>
      <c r="V26" s="13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6"/>
      <c r="BB26" s="116"/>
    </row>
    <row r="27" spans="1:133" s="7" customFormat="1" ht="39.950000000000003" customHeight="1" x14ac:dyDescent="0.25">
      <c r="A27" s="114"/>
      <c r="B27" s="1131" t="s">
        <v>101</v>
      </c>
      <c r="C27" s="1132"/>
      <c r="D27" s="1132"/>
      <c r="E27" s="1132"/>
      <c r="F27" s="1132"/>
      <c r="G27" s="1132"/>
      <c r="H27" s="1132"/>
      <c r="I27" s="1132"/>
      <c r="J27" s="1132"/>
      <c r="K27" s="1132"/>
      <c r="L27" s="1132" t="s">
        <v>79</v>
      </c>
      <c r="M27" s="1132"/>
      <c r="N27" s="1132"/>
      <c r="O27" s="1132"/>
      <c r="P27" s="1132"/>
      <c r="Q27" s="1132"/>
      <c r="R27" s="1132"/>
      <c r="S27" s="1132"/>
      <c r="T27" s="1132"/>
      <c r="U27" s="1132"/>
      <c r="V27" s="1132"/>
      <c r="W27" s="1135" t="s">
        <v>152</v>
      </c>
      <c r="X27" s="1136"/>
      <c r="Y27" s="1137"/>
      <c r="Z27" s="1135" t="s">
        <v>181</v>
      </c>
      <c r="AA27" s="1136"/>
      <c r="AB27" s="1136"/>
      <c r="AC27" s="1136"/>
      <c r="AD27" s="1136"/>
      <c r="AE27" s="1136"/>
      <c r="AF27" s="1137"/>
      <c r="AG27" s="1135" t="s">
        <v>52</v>
      </c>
      <c r="AH27" s="1136"/>
      <c r="AI27" s="1137"/>
      <c r="AJ27" s="1103" t="s">
        <v>39</v>
      </c>
      <c r="AK27" s="958"/>
      <c r="AL27" s="958"/>
      <c r="AM27" s="958"/>
      <c r="AN27" s="958"/>
      <c r="AO27" s="958"/>
      <c r="AP27" s="958"/>
      <c r="AQ27" s="958"/>
      <c r="AR27" s="958"/>
      <c r="AS27" s="958"/>
      <c r="AT27" s="958"/>
      <c r="AU27" s="958"/>
      <c r="AV27" s="958"/>
      <c r="AW27" s="958"/>
      <c r="AX27" s="958"/>
      <c r="AY27" s="958"/>
      <c r="AZ27" s="959"/>
      <c r="BA27" s="114"/>
      <c r="BB27" s="116"/>
    </row>
    <row r="28" spans="1:133" s="7" customFormat="1" ht="99.95" customHeight="1" x14ac:dyDescent="0.25">
      <c r="A28" s="114"/>
      <c r="B28" s="1133"/>
      <c r="C28" s="1134"/>
      <c r="D28" s="1134"/>
      <c r="E28" s="1134"/>
      <c r="F28" s="1134"/>
      <c r="G28" s="1134"/>
      <c r="H28" s="1134"/>
      <c r="I28" s="1134"/>
      <c r="J28" s="1134"/>
      <c r="K28" s="1134"/>
      <c r="L28" s="1134" t="s">
        <v>80</v>
      </c>
      <c r="M28" s="1134"/>
      <c r="N28" s="1134"/>
      <c r="O28" s="1134"/>
      <c r="P28" s="1134" t="s">
        <v>81</v>
      </c>
      <c r="Q28" s="1134"/>
      <c r="R28" s="1134"/>
      <c r="S28" s="1134"/>
      <c r="T28" s="1134"/>
      <c r="U28" s="1134"/>
      <c r="V28" s="1134"/>
      <c r="W28" s="1138"/>
      <c r="X28" s="1139"/>
      <c r="Y28" s="1140"/>
      <c r="Z28" s="1138"/>
      <c r="AA28" s="1139"/>
      <c r="AB28" s="1139"/>
      <c r="AC28" s="1139"/>
      <c r="AD28" s="1139"/>
      <c r="AE28" s="1139"/>
      <c r="AF28" s="1140"/>
      <c r="AG28" s="1138"/>
      <c r="AH28" s="1139"/>
      <c r="AI28" s="1140"/>
      <c r="AJ28" s="1144" t="s">
        <v>476</v>
      </c>
      <c r="AK28" s="1145"/>
      <c r="AL28" s="1145"/>
      <c r="AM28" s="1146"/>
      <c r="AN28" s="1147" t="s">
        <v>497</v>
      </c>
      <c r="AO28" s="1148"/>
      <c r="AP28" s="1148"/>
      <c r="AQ28" s="1149"/>
      <c r="AR28" s="1144" t="s">
        <v>495</v>
      </c>
      <c r="AS28" s="1145"/>
      <c r="AT28" s="1145"/>
      <c r="AU28" s="1146"/>
      <c r="AV28" s="1144" t="s">
        <v>151</v>
      </c>
      <c r="AW28" s="1145"/>
      <c r="AX28" s="1145"/>
      <c r="AY28" s="1145"/>
      <c r="AZ28" s="1153"/>
      <c r="BA28" s="114"/>
      <c r="BB28" s="116"/>
      <c r="BW28" s="950">
        <f>AV31+AV43+AV55+AV70+AV111+AV119</f>
        <v>0</v>
      </c>
      <c r="BX28" s="951"/>
      <c r="BY28" s="951"/>
      <c r="BZ28" s="951"/>
      <c r="CA28" s="951"/>
      <c r="CB28" s="951"/>
      <c r="CC28" s="951"/>
      <c r="CD28" s="951"/>
      <c r="CE28" s="951"/>
      <c r="CF28" s="951"/>
      <c r="CG28" s="951"/>
      <c r="CH28" s="951"/>
      <c r="CI28" s="951"/>
      <c r="CJ28" s="951"/>
      <c r="CK28" s="951"/>
      <c r="CL28" s="951"/>
      <c r="CM28" s="951"/>
      <c r="CN28" s="951"/>
      <c r="CO28" s="951"/>
      <c r="CP28" s="951"/>
      <c r="CQ28" s="951"/>
      <c r="CR28" s="951"/>
      <c r="CS28" s="951"/>
      <c r="CT28" s="951"/>
      <c r="CU28" s="951"/>
      <c r="CV28" s="951"/>
      <c r="CW28" s="951"/>
      <c r="CX28" s="951"/>
      <c r="CY28" s="951"/>
      <c r="CZ28" s="951"/>
      <c r="DA28" s="951"/>
      <c r="DB28" s="951"/>
      <c r="DC28" s="951"/>
      <c r="DD28" s="951"/>
      <c r="DE28" s="951"/>
      <c r="DF28" s="951"/>
      <c r="DG28" s="951"/>
      <c r="DH28" s="951"/>
      <c r="DI28" s="951"/>
      <c r="DJ28" s="951"/>
      <c r="DK28" s="951"/>
      <c r="DL28" s="951"/>
      <c r="DM28" s="951"/>
      <c r="DN28" s="951"/>
      <c r="DO28" s="951"/>
      <c r="DP28" s="951"/>
      <c r="DQ28" s="951"/>
      <c r="DR28" s="951"/>
      <c r="DS28" s="951"/>
      <c r="DT28" s="951"/>
      <c r="DU28" s="951"/>
      <c r="DV28" s="951"/>
      <c r="DW28" s="951"/>
      <c r="DX28" s="951"/>
      <c r="DY28" s="951"/>
      <c r="DZ28" s="951"/>
      <c r="EA28" s="951"/>
      <c r="EB28" s="951"/>
      <c r="EC28" s="951"/>
    </row>
    <row r="29" spans="1:133" s="7" customFormat="1" ht="64.5" hidden="1" customHeight="1" x14ac:dyDescent="0.25">
      <c r="A29" s="114"/>
      <c r="B29" s="1133"/>
      <c r="C29" s="1134"/>
      <c r="D29" s="1134"/>
      <c r="E29" s="1134"/>
      <c r="F29" s="1134"/>
      <c r="G29" s="1134"/>
      <c r="H29" s="1134"/>
      <c r="I29" s="1134"/>
      <c r="J29" s="1134"/>
      <c r="K29" s="1134"/>
      <c r="L29" s="1134"/>
      <c r="M29" s="1134"/>
      <c r="N29" s="1134"/>
      <c r="O29" s="1134"/>
      <c r="P29" s="1134"/>
      <c r="Q29" s="1134"/>
      <c r="R29" s="1134"/>
      <c r="S29" s="1134"/>
      <c r="T29" s="1134"/>
      <c r="U29" s="1134"/>
      <c r="V29" s="1134"/>
      <c r="W29" s="1141"/>
      <c r="X29" s="1142"/>
      <c r="Y29" s="1143"/>
      <c r="Z29" s="1141"/>
      <c r="AA29" s="1142"/>
      <c r="AB29" s="1142"/>
      <c r="AC29" s="1142"/>
      <c r="AD29" s="1142"/>
      <c r="AE29" s="1142"/>
      <c r="AF29" s="1143"/>
      <c r="AG29" s="1141"/>
      <c r="AH29" s="1142"/>
      <c r="AI29" s="1143"/>
      <c r="AJ29" s="1141"/>
      <c r="AK29" s="1142"/>
      <c r="AL29" s="1142"/>
      <c r="AM29" s="1143"/>
      <c r="AN29" s="1150"/>
      <c r="AO29" s="1151"/>
      <c r="AP29" s="1151"/>
      <c r="AQ29" s="1152"/>
      <c r="AR29" s="1141"/>
      <c r="AS29" s="1142"/>
      <c r="AT29" s="1142"/>
      <c r="AU29" s="1143"/>
      <c r="AV29" s="1141"/>
      <c r="AW29" s="1142"/>
      <c r="AX29" s="1142"/>
      <c r="AY29" s="1142"/>
      <c r="AZ29" s="1154"/>
      <c r="BA29" s="114"/>
      <c r="BB29" s="116"/>
    </row>
    <row r="30" spans="1:133" s="7" customFormat="1" ht="15" customHeight="1" thickBot="1" x14ac:dyDescent="0.3">
      <c r="A30" s="114"/>
      <c r="B30" s="503" t="s">
        <v>82</v>
      </c>
      <c r="C30" s="504"/>
      <c r="D30" s="504"/>
      <c r="E30" s="504"/>
      <c r="F30" s="504"/>
      <c r="G30" s="504"/>
      <c r="H30" s="504"/>
      <c r="I30" s="504"/>
      <c r="J30" s="504"/>
      <c r="K30" s="504"/>
      <c r="L30" s="504" t="s">
        <v>54</v>
      </c>
      <c r="M30" s="504"/>
      <c r="N30" s="504"/>
      <c r="O30" s="504"/>
      <c r="P30" s="504" t="s">
        <v>8</v>
      </c>
      <c r="Q30" s="504"/>
      <c r="R30" s="504"/>
      <c r="S30" s="504"/>
      <c r="T30" s="504"/>
      <c r="U30" s="504"/>
      <c r="V30" s="504"/>
      <c r="W30" s="505" t="s">
        <v>9</v>
      </c>
      <c r="X30" s="506"/>
      <c r="Y30" s="527"/>
      <c r="Z30" s="505" t="s">
        <v>10</v>
      </c>
      <c r="AA30" s="506"/>
      <c r="AB30" s="506"/>
      <c r="AC30" s="506"/>
      <c r="AD30" s="506"/>
      <c r="AE30" s="506"/>
      <c r="AF30" s="527"/>
      <c r="AG30" s="505" t="s">
        <v>11</v>
      </c>
      <c r="AH30" s="506"/>
      <c r="AI30" s="527"/>
      <c r="AJ30" s="505" t="s">
        <v>12</v>
      </c>
      <c r="AK30" s="506"/>
      <c r="AL30" s="506"/>
      <c r="AM30" s="527"/>
      <c r="AN30" s="505" t="s">
        <v>13</v>
      </c>
      <c r="AO30" s="506"/>
      <c r="AP30" s="506"/>
      <c r="AQ30" s="527"/>
      <c r="AR30" s="505" t="s">
        <v>14</v>
      </c>
      <c r="AS30" s="506"/>
      <c r="AT30" s="506"/>
      <c r="AU30" s="527"/>
      <c r="AV30" s="505" t="s">
        <v>15</v>
      </c>
      <c r="AW30" s="506"/>
      <c r="AX30" s="506"/>
      <c r="AY30" s="506"/>
      <c r="AZ30" s="507"/>
      <c r="BA30" s="114"/>
      <c r="BB30" s="116"/>
    </row>
    <row r="31" spans="1:133" s="7" customFormat="1" ht="18" customHeight="1" thickBot="1" x14ac:dyDescent="0.3">
      <c r="A31" s="114"/>
      <c r="B31" s="1167" t="s">
        <v>297</v>
      </c>
      <c r="C31" s="1168"/>
      <c r="D31" s="1168"/>
      <c r="E31" s="1168"/>
      <c r="F31" s="1168"/>
      <c r="G31" s="1168"/>
      <c r="H31" s="1168"/>
      <c r="I31" s="1168"/>
      <c r="J31" s="1168"/>
      <c r="K31" s="1168"/>
      <c r="L31" s="1171" t="s">
        <v>314</v>
      </c>
      <c r="M31" s="1171"/>
      <c r="N31" s="1171"/>
      <c r="O31" s="1171"/>
      <c r="P31" s="1046" t="s">
        <v>297</v>
      </c>
      <c r="Q31" s="1047"/>
      <c r="R31" s="1047"/>
      <c r="S31" s="1047"/>
      <c r="T31" s="1047"/>
      <c r="U31" s="1047"/>
      <c r="V31" s="1047"/>
      <c r="W31" s="1058" t="s">
        <v>298</v>
      </c>
      <c r="X31" s="1059"/>
      <c r="Y31" s="1060"/>
      <c r="Z31" s="1058" t="s">
        <v>496</v>
      </c>
      <c r="AA31" s="1059"/>
      <c r="AB31" s="1059"/>
      <c r="AC31" s="1059"/>
      <c r="AD31" s="1059"/>
      <c r="AE31" s="1059"/>
      <c r="AF31" s="1059"/>
      <c r="AG31" s="1184" t="s">
        <v>133</v>
      </c>
      <c r="AH31" s="1068"/>
      <c r="AI31" s="1069"/>
      <c r="AJ31" s="928">
        <v>39400</v>
      </c>
      <c r="AK31" s="929"/>
      <c r="AL31" s="929"/>
      <c r="AM31" s="930"/>
      <c r="AN31" s="957">
        <v>39400</v>
      </c>
      <c r="AO31" s="984"/>
      <c r="AP31" s="984"/>
      <c r="AQ31" s="985"/>
      <c r="AR31" s="957">
        <v>39400</v>
      </c>
      <c r="AS31" s="984"/>
      <c r="AT31" s="984"/>
      <c r="AU31" s="985"/>
      <c r="AV31" s="957"/>
      <c r="AW31" s="958"/>
      <c r="AX31" s="958"/>
      <c r="AY31" s="958"/>
      <c r="AZ31" s="959"/>
      <c r="BA31" s="116"/>
      <c r="BB31" s="116"/>
    </row>
    <row r="32" spans="1:133" s="7" customFormat="1" ht="18" hidden="1" customHeight="1" x14ac:dyDescent="0.25">
      <c r="A32" s="114"/>
      <c r="B32" s="1167"/>
      <c r="C32" s="1168"/>
      <c r="D32" s="1168"/>
      <c r="E32" s="1168"/>
      <c r="F32" s="1168"/>
      <c r="G32" s="1168"/>
      <c r="H32" s="1168"/>
      <c r="I32" s="1168"/>
      <c r="J32" s="1168"/>
      <c r="K32" s="1168"/>
      <c r="L32" s="1171"/>
      <c r="M32" s="1171"/>
      <c r="N32" s="1171"/>
      <c r="O32" s="1171"/>
      <c r="P32" s="1056"/>
      <c r="Q32" s="1057"/>
      <c r="R32" s="1057"/>
      <c r="S32" s="1057"/>
      <c r="T32" s="1057"/>
      <c r="U32" s="1057"/>
      <c r="V32" s="1057"/>
      <c r="W32" s="1061"/>
      <c r="X32" s="1062"/>
      <c r="Y32" s="1063"/>
      <c r="Z32" s="1061"/>
      <c r="AA32" s="1062"/>
      <c r="AB32" s="1062"/>
      <c r="AC32" s="1062"/>
      <c r="AD32" s="1062"/>
      <c r="AE32" s="1062"/>
      <c r="AF32" s="1062"/>
      <c r="AG32" s="1111" t="s">
        <v>134</v>
      </c>
      <c r="AH32" s="1071"/>
      <c r="AI32" s="1072"/>
      <c r="AJ32" s="203"/>
      <c r="AK32" s="204"/>
      <c r="AL32" s="204"/>
      <c r="AM32" s="205"/>
      <c r="AN32" s="957">
        <v>39265</v>
      </c>
      <c r="AO32" s="984"/>
      <c r="AP32" s="984"/>
      <c r="AQ32" s="985"/>
      <c r="AR32" s="139"/>
      <c r="AS32" s="140"/>
      <c r="AT32" s="140"/>
      <c r="AU32" s="141"/>
      <c r="AV32" s="179"/>
      <c r="AW32" s="180"/>
      <c r="AX32" s="180"/>
      <c r="AY32" s="180"/>
      <c r="AZ32" s="181"/>
      <c r="BA32" s="116"/>
      <c r="BB32" s="116"/>
    </row>
    <row r="33" spans="1:54" s="7" customFormat="1" ht="18" hidden="1" customHeight="1" thickBot="1" x14ac:dyDescent="0.3">
      <c r="A33" s="114"/>
      <c r="B33" s="1169"/>
      <c r="C33" s="1170"/>
      <c r="D33" s="1170"/>
      <c r="E33" s="1170"/>
      <c r="F33" s="1170"/>
      <c r="G33" s="1170"/>
      <c r="H33" s="1170"/>
      <c r="I33" s="1170"/>
      <c r="J33" s="1170"/>
      <c r="K33" s="1170"/>
      <c r="L33" s="1172"/>
      <c r="M33" s="1172"/>
      <c r="N33" s="1172"/>
      <c r="O33" s="1172"/>
      <c r="P33" s="1056"/>
      <c r="Q33" s="1057"/>
      <c r="R33" s="1057"/>
      <c r="S33" s="1057"/>
      <c r="T33" s="1057"/>
      <c r="U33" s="1057"/>
      <c r="V33" s="1057"/>
      <c r="W33" s="1064"/>
      <c r="X33" s="1065"/>
      <c r="Y33" s="1066"/>
      <c r="Z33" s="1064"/>
      <c r="AA33" s="1065"/>
      <c r="AB33" s="1065"/>
      <c r="AC33" s="1065"/>
      <c r="AD33" s="1065"/>
      <c r="AE33" s="1065"/>
      <c r="AF33" s="1065"/>
      <c r="AG33" s="1111" t="s">
        <v>299</v>
      </c>
      <c r="AH33" s="1071"/>
      <c r="AI33" s="1072"/>
      <c r="AJ33" s="947"/>
      <c r="AK33" s="948"/>
      <c r="AL33" s="948"/>
      <c r="AM33" s="949"/>
      <c r="AN33" s="957">
        <v>39266</v>
      </c>
      <c r="AO33" s="984"/>
      <c r="AP33" s="984"/>
      <c r="AQ33" s="985"/>
      <c r="AR33" s="1073">
        <v>36120</v>
      </c>
      <c r="AS33" s="1074"/>
      <c r="AT33" s="1074"/>
      <c r="AU33" s="1075"/>
      <c r="AV33" s="1042"/>
      <c r="AW33" s="1043"/>
      <c r="AX33" s="1043"/>
      <c r="AY33" s="1043"/>
      <c r="AZ33" s="1045"/>
      <c r="BA33" s="116"/>
      <c r="BB33" s="116"/>
    </row>
    <row r="34" spans="1:54" s="7" customFormat="1" ht="16.5" customHeight="1" x14ac:dyDescent="0.25">
      <c r="A34" s="114"/>
      <c r="B34" s="1169"/>
      <c r="C34" s="1170"/>
      <c r="D34" s="1170"/>
      <c r="E34" s="1170"/>
      <c r="F34" s="1170"/>
      <c r="G34" s="1170"/>
      <c r="H34" s="1170"/>
      <c r="I34" s="1170"/>
      <c r="J34" s="1170"/>
      <c r="K34" s="1170"/>
      <c r="L34" s="1172"/>
      <c r="M34" s="1172"/>
      <c r="N34" s="1172"/>
      <c r="O34" s="1172"/>
      <c r="P34" s="1048"/>
      <c r="Q34" s="1049"/>
      <c r="R34" s="1049"/>
      <c r="S34" s="1049"/>
      <c r="T34" s="1049"/>
      <c r="U34" s="1049"/>
      <c r="V34" s="1049"/>
      <c r="W34" s="1173" t="s">
        <v>83</v>
      </c>
      <c r="X34" s="1174"/>
      <c r="Y34" s="1174"/>
      <c r="Z34" s="1174"/>
      <c r="AA34" s="1174"/>
      <c r="AB34" s="1174"/>
      <c r="AC34" s="1174"/>
      <c r="AD34" s="1174"/>
      <c r="AE34" s="1174"/>
      <c r="AF34" s="1174"/>
      <c r="AG34" s="1175" t="s">
        <v>124</v>
      </c>
      <c r="AH34" s="1176"/>
      <c r="AI34" s="1177"/>
      <c r="AJ34" s="1178">
        <f>AJ31</f>
        <v>39400</v>
      </c>
      <c r="AK34" s="1179"/>
      <c r="AL34" s="1179"/>
      <c r="AM34" s="1180"/>
      <c r="AN34" s="1181">
        <f>AN31</f>
        <v>39400</v>
      </c>
      <c r="AO34" s="1182"/>
      <c r="AP34" s="1182"/>
      <c r="AQ34" s="1183"/>
      <c r="AR34" s="1112">
        <f>AR31</f>
        <v>39400</v>
      </c>
      <c r="AS34" s="1113"/>
      <c r="AT34" s="1113"/>
      <c r="AU34" s="1114"/>
      <c r="AV34" s="1144"/>
      <c r="AW34" s="1145"/>
      <c r="AX34" s="1145"/>
      <c r="AY34" s="1145"/>
      <c r="AZ34" s="1153"/>
      <c r="BA34" s="116"/>
      <c r="BB34" s="116"/>
    </row>
    <row r="35" spans="1:54" s="7" customFormat="1" ht="16.5" customHeight="1" x14ac:dyDescent="0.25">
      <c r="A35" s="114"/>
      <c r="B35" s="1267" t="s">
        <v>421</v>
      </c>
      <c r="C35" s="1268"/>
      <c r="D35" s="1268"/>
      <c r="E35" s="1268"/>
      <c r="F35" s="1268"/>
      <c r="G35" s="1268"/>
      <c r="H35" s="1268"/>
      <c r="I35" s="1268"/>
      <c r="J35" s="1268"/>
      <c r="K35" s="1269"/>
      <c r="L35" s="1028" t="s">
        <v>422</v>
      </c>
      <c r="M35" s="1029"/>
      <c r="N35" s="1029"/>
      <c r="O35" s="1030"/>
      <c r="P35" s="1190" t="s">
        <v>423</v>
      </c>
      <c r="Q35" s="1090"/>
      <c r="R35" s="1090"/>
      <c r="S35" s="1090"/>
      <c r="T35" s="1090"/>
      <c r="U35" s="1090"/>
      <c r="V35" s="1090"/>
      <c r="W35" s="1271" t="s">
        <v>424</v>
      </c>
      <c r="X35" s="1272"/>
      <c r="Y35" s="1273"/>
      <c r="Z35" s="1270" t="s">
        <v>496</v>
      </c>
      <c r="AA35" s="1270"/>
      <c r="AB35" s="1270"/>
      <c r="AC35" s="1270"/>
      <c r="AD35" s="1270"/>
      <c r="AE35" s="1270"/>
      <c r="AF35" s="1270"/>
      <c r="AG35" s="1305" t="s">
        <v>135</v>
      </c>
      <c r="AH35" s="1176"/>
      <c r="AI35" s="1177"/>
      <c r="AJ35" s="1324"/>
      <c r="AK35" s="1325"/>
      <c r="AL35" s="1325"/>
      <c r="AM35" s="1326"/>
      <c r="AN35" s="1306"/>
      <c r="AO35" s="1307"/>
      <c r="AP35" s="1307"/>
      <c r="AQ35" s="1308"/>
      <c r="AR35" s="1306"/>
      <c r="AS35" s="1307"/>
      <c r="AT35" s="1307"/>
      <c r="AU35" s="1308"/>
      <c r="AV35" s="1144"/>
      <c r="AW35" s="1145"/>
      <c r="AX35" s="1145"/>
      <c r="AY35" s="1145"/>
      <c r="AZ35" s="1146"/>
      <c r="BA35" s="116"/>
      <c r="BB35" s="116"/>
    </row>
    <row r="36" spans="1:54" s="7" customFormat="1" ht="7.15" customHeight="1" x14ac:dyDescent="0.25">
      <c r="A36" s="114"/>
      <c r="B36" s="1022"/>
      <c r="C36" s="1023"/>
      <c r="D36" s="1023"/>
      <c r="E36" s="1023"/>
      <c r="F36" s="1023"/>
      <c r="G36" s="1023"/>
      <c r="H36" s="1023"/>
      <c r="I36" s="1023"/>
      <c r="J36" s="1023"/>
      <c r="K36" s="1024"/>
      <c r="L36" s="1031"/>
      <c r="M36" s="1032"/>
      <c r="N36" s="1032"/>
      <c r="O36" s="1033"/>
      <c r="P36" s="1056"/>
      <c r="Q36" s="1057"/>
      <c r="R36" s="1057"/>
      <c r="S36" s="1057"/>
      <c r="T36" s="1057"/>
      <c r="U36" s="1057"/>
      <c r="V36" s="1057"/>
      <c r="W36" s="1274"/>
      <c r="X36" s="1275"/>
      <c r="Y36" s="1276"/>
      <c r="Z36" s="1270"/>
      <c r="AA36" s="1270"/>
      <c r="AB36" s="1270"/>
      <c r="AC36" s="1270"/>
      <c r="AD36" s="1270"/>
      <c r="AE36" s="1270"/>
      <c r="AF36" s="1270"/>
      <c r="AG36" s="1200"/>
      <c r="AH36" s="1201"/>
      <c r="AI36" s="1202"/>
      <c r="AJ36" s="1327"/>
      <c r="AK36" s="1328"/>
      <c r="AL36" s="1328"/>
      <c r="AM36" s="1329"/>
      <c r="AN36" s="1309"/>
      <c r="AO36" s="1310"/>
      <c r="AP36" s="1310"/>
      <c r="AQ36" s="1311"/>
      <c r="AR36" s="1309"/>
      <c r="AS36" s="1310"/>
      <c r="AT36" s="1310"/>
      <c r="AU36" s="1311"/>
      <c r="AV36" s="1141"/>
      <c r="AW36" s="1142"/>
      <c r="AX36" s="1142"/>
      <c r="AY36" s="1142"/>
      <c r="AZ36" s="1143"/>
      <c r="BA36" s="116"/>
      <c r="BB36" s="116"/>
    </row>
    <row r="37" spans="1:54" s="7" customFormat="1" ht="14.45" customHeight="1" x14ac:dyDescent="0.25">
      <c r="A37" s="114"/>
      <c r="B37" s="1022"/>
      <c r="C37" s="1023"/>
      <c r="D37" s="1023"/>
      <c r="E37" s="1023"/>
      <c r="F37" s="1023"/>
      <c r="G37" s="1023"/>
      <c r="H37" s="1023"/>
      <c r="I37" s="1023"/>
      <c r="J37" s="1023"/>
      <c r="K37" s="1024"/>
      <c r="L37" s="1031"/>
      <c r="M37" s="1032"/>
      <c r="N37" s="1032"/>
      <c r="O37" s="1033"/>
      <c r="P37" s="1056"/>
      <c r="Q37" s="1057"/>
      <c r="R37" s="1057"/>
      <c r="S37" s="1057"/>
      <c r="T37" s="1057"/>
      <c r="U37" s="1057"/>
      <c r="V37" s="1057"/>
      <c r="W37" s="1277" t="s">
        <v>83</v>
      </c>
      <c r="X37" s="1278"/>
      <c r="Y37" s="1278"/>
      <c r="Z37" s="1278"/>
      <c r="AA37" s="1278"/>
      <c r="AB37" s="1278"/>
      <c r="AC37" s="1278"/>
      <c r="AD37" s="1278"/>
      <c r="AE37" s="1278"/>
      <c r="AF37" s="1279"/>
      <c r="AG37" s="1305" t="s">
        <v>123</v>
      </c>
      <c r="AH37" s="1176"/>
      <c r="AI37" s="1177"/>
      <c r="AJ37" s="1178"/>
      <c r="AK37" s="1179"/>
      <c r="AL37" s="1179"/>
      <c r="AM37" s="1180"/>
      <c r="AN37" s="1312"/>
      <c r="AO37" s="1313"/>
      <c r="AP37" s="1313"/>
      <c r="AQ37" s="1314"/>
      <c r="AR37" s="1312"/>
      <c r="AS37" s="1313"/>
      <c r="AT37" s="1313"/>
      <c r="AU37" s="1314"/>
      <c r="AV37" s="1333"/>
      <c r="AW37" s="1145"/>
      <c r="AX37" s="1145"/>
      <c r="AY37" s="1145"/>
      <c r="AZ37" s="1146"/>
      <c r="BA37" s="116"/>
      <c r="BB37" s="116"/>
    </row>
    <row r="38" spans="1:54" s="7" customFormat="1" ht="8.4499999999999993" customHeight="1" x14ac:dyDescent="0.25">
      <c r="A38" s="114"/>
      <c r="B38" s="1104"/>
      <c r="C38" s="1105"/>
      <c r="D38" s="1105"/>
      <c r="E38" s="1105"/>
      <c r="F38" s="1105"/>
      <c r="G38" s="1105"/>
      <c r="H38" s="1105"/>
      <c r="I38" s="1105"/>
      <c r="J38" s="1105"/>
      <c r="K38" s="1106"/>
      <c r="L38" s="1034"/>
      <c r="M38" s="1035"/>
      <c r="N38" s="1035"/>
      <c r="O38" s="1036"/>
      <c r="P38" s="1048"/>
      <c r="Q38" s="1049"/>
      <c r="R38" s="1049"/>
      <c r="S38" s="1049"/>
      <c r="T38" s="1049"/>
      <c r="U38" s="1049"/>
      <c r="V38" s="1049"/>
      <c r="W38" s="1280"/>
      <c r="X38" s="1281"/>
      <c r="Y38" s="1281"/>
      <c r="Z38" s="1281"/>
      <c r="AA38" s="1281"/>
      <c r="AB38" s="1281"/>
      <c r="AC38" s="1281"/>
      <c r="AD38" s="1281"/>
      <c r="AE38" s="1281"/>
      <c r="AF38" s="1282"/>
      <c r="AG38" s="1200"/>
      <c r="AH38" s="1201"/>
      <c r="AI38" s="1202"/>
      <c r="AJ38" s="1330"/>
      <c r="AK38" s="1331"/>
      <c r="AL38" s="1331"/>
      <c r="AM38" s="1332"/>
      <c r="AN38" s="1318"/>
      <c r="AO38" s="1319"/>
      <c r="AP38" s="1319"/>
      <c r="AQ38" s="1320"/>
      <c r="AR38" s="1318"/>
      <c r="AS38" s="1319"/>
      <c r="AT38" s="1319"/>
      <c r="AU38" s="1320"/>
      <c r="AV38" s="1141"/>
      <c r="AW38" s="1142"/>
      <c r="AX38" s="1142"/>
      <c r="AY38" s="1142"/>
      <c r="AZ38" s="1143"/>
      <c r="BA38" s="116"/>
      <c r="BB38" s="116"/>
    </row>
    <row r="39" spans="1:54" s="7" customFormat="1" ht="18" customHeight="1" thickBot="1" x14ac:dyDescent="0.3">
      <c r="A39" s="114"/>
      <c r="B39" s="1169" t="s">
        <v>301</v>
      </c>
      <c r="C39" s="1170"/>
      <c r="D39" s="1170"/>
      <c r="E39" s="1170"/>
      <c r="F39" s="1170"/>
      <c r="G39" s="1170"/>
      <c r="H39" s="1170"/>
      <c r="I39" s="1170"/>
      <c r="J39" s="1170"/>
      <c r="K39" s="1170"/>
      <c r="L39" s="1172" t="s">
        <v>315</v>
      </c>
      <c r="M39" s="1172"/>
      <c r="N39" s="1172"/>
      <c r="O39" s="1172"/>
      <c r="P39" s="1190" t="s">
        <v>301</v>
      </c>
      <c r="Q39" s="1090"/>
      <c r="R39" s="1090"/>
      <c r="S39" s="1090"/>
      <c r="T39" s="1090"/>
      <c r="U39" s="1090"/>
      <c r="V39" s="1090"/>
      <c r="W39" s="1061" t="s">
        <v>298</v>
      </c>
      <c r="X39" s="1062"/>
      <c r="Y39" s="1063"/>
      <c r="Z39" s="1061" t="s">
        <v>496</v>
      </c>
      <c r="AA39" s="1062"/>
      <c r="AB39" s="1062"/>
      <c r="AC39" s="1062"/>
      <c r="AD39" s="1062"/>
      <c r="AE39" s="1062"/>
      <c r="AF39" s="1063"/>
      <c r="AG39" s="1200" t="s">
        <v>302</v>
      </c>
      <c r="AH39" s="1201"/>
      <c r="AI39" s="1202"/>
      <c r="AJ39" s="1196"/>
      <c r="AK39" s="1197"/>
      <c r="AL39" s="1197"/>
      <c r="AM39" s="1198"/>
      <c r="AN39" s="1196"/>
      <c r="AO39" s="1197"/>
      <c r="AP39" s="1197"/>
      <c r="AQ39" s="1198"/>
      <c r="AR39" s="1196"/>
      <c r="AS39" s="1197"/>
      <c r="AT39" s="1197"/>
      <c r="AU39" s="1198"/>
      <c r="AV39" s="1199"/>
      <c r="AW39" s="1142"/>
      <c r="AX39" s="1142"/>
      <c r="AY39" s="1142"/>
      <c r="AZ39" s="1154"/>
      <c r="BA39" s="116"/>
      <c r="BB39" s="116"/>
    </row>
    <row r="40" spans="1:54" s="7" customFormat="1" ht="18" hidden="1" customHeight="1" x14ac:dyDescent="0.25">
      <c r="A40" s="114"/>
      <c r="B40" s="1169"/>
      <c r="C40" s="1170"/>
      <c r="D40" s="1170"/>
      <c r="E40" s="1170"/>
      <c r="F40" s="1170"/>
      <c r="G40" s="1170"/>
      <c r="H40" s="1170"/>
      <c r="I40" s="1170"/>
      <c r="J40" s="1170"/>
      <c r="K40" s="1170"/>
      <c r="L40" s="1172"/>
      <c r="M40" s="1172"/>
      <c r="N40" s="1172"/>
      <c r="O40" s="1172"/>
      <c r="P40" s="1056"/>
      <c r="Q40" s="1057"/>
      <c r="R40" s="1057"/>
      <c r="S40" s="1057"/>
      <c r="T40" s="1057"/>
      <c r="U40" s="1057"/>
      <c r="V40" s="1057"/>
      <c r="W40" s="1061"/>
      <c r="X40" s="1062"/>
      <c r="Y40" s="1063"/>
      <c r="Z40" s="1061"/>
      <c r="AA40" s="1062"/>
      <c r="AB40" s="1062"/>
      <c r="AC40" s="1062"/>
      <c r="AD40" s="1062"/>
      <c r="AE40" s="1062"/>
      <c r="AF40" s="1063"/>
      <c r="AG40" s="1070" t="s">
        <v>136</v>
      </c>
      <c r="AH40" s="1071"/>
      <c r="AI40" s="1072"/>
      <c r="AJ40" s="170"/>
      <c r="AK40" s="171"/>
      <c r="AL40" s="171"/>
      <c r="AM40" s="172"/>
      <c r="AN40" s="170"/>
      <c r="AO40" s="171"/>
      <c r="AP40" s="171"/>
      <c r="AQ40" s="172"/>
      <c r="AR40" s="170"/>
      <c r="AS40" s="171"/>
      <c r="AT40" s="171"/>
      <c r="AU40" s="172"/>
      <c r="AV40" s="173"/>
      <c r="AW40" s="174"/>
      <c r="AX40" s="174"/>
      <c r="AY40" s="174"/>
      <c r="AZ40" s="175"/>
      <c r="BA40" s="116"/>
      <c r="BB40" s="116"/>
    </row>
    <row r="41" spans="1:54" s="7" customFormat="1" ht="18" hidden="1" customHeight="1" thickBot="1" x14ac:dyDescent="0.3">
      <c r="A41" s="114"/>
      <c r="B41" s="1169"/>
      <c r="C41" s="1170"/>
      <c r="D41" s="1170"/>
      <c r="E41" s="1170"/>
      <c r="F41" s="1170"/>
      <c r="G41" s="1170"/>
      <c r="H41" s="1170"/>
      <c r="I41" s="1170"/>
      <c r="J41" s="1170"/>
      <c r="K41" s="1170"/>
      <c r="L41" s="1172"/>
      <c r="M41" s="1172"/>
      <c r="N41" s="1172"/>
      <c r="O41" s="1172"/>
      <c r="P41" s="1056"/>
      <c r="Q41" s="1057"/>
      <c r="R41" s="1057"/>
      <c r="S41" s="1057"/>
      <c r="T41" s="1057"/>
      <c r="U41" s="1057"/>
      <c r="V41" s="1057"/>
      <c r="W41" s="1064"/>
      <c r="X41" s="1065"/>
      <c r="Y41" s="1066"/>
      <c r="Z41" s="1064"/>
      <c r="AA41" s="1065"/>
      <c r="AB41" s="1065"/>
      <c r="AC41" s="1065"/>
      <c r="AD41" s="1065"/>
      <c r="AE41" s="1065"/>
      <c r="AF41" s="1066"/>
      <c r="AG41" s="1070" t="s">
        <v>300</v>
      </c>
      <c r="AH41" s="1071"/>
      <c r="AI41" s="1072"/>
      <c r="AJ41" s="1073"/>
      <c r="AK41" s="1074"/>
      <c r="AL41" s="1074"/>
      <c r="AM41" s="1075"/>
      <c r="AN41" s="1073"/>
      <c r="AO41" s="1074"/>
      <c r="AP41" s="1074"/>
      <c r="AQ41" s="1075"/>
      <c r="AR41" s="1073"/>
      <c r="AS41" s="1074"/>
      <c r="AT41" s="1074"/>
      <c r="AU41" s="1075"/>
      <c r="AV41" s="1042"/>
      <c r="AW41" s="1043"/>
      <c r="AX41" s="1043"/>
      <c r="AY41" s="1043"/>
      <c r="AZ41" s="1045"/>
      <c r="BA41" s="116"/>
      <c r="BB41" s="116"/>
    </row>
    <row r="42" spans="1:54" s="7" customFormat="1" ht="26.25" customHeight="1" thickBot="1" x14ac:dyDescent="0.3">
      <c r="A42" s="114"/>
      <c r="B42" s="1188"/>
      <c r="C42" s="1189"/>
      <c r="D42" s="1189"/>
      <c r="E42" s="1189"/>
      <c r="F42" s="1189"/>
      <c r="G42" s="1189"/>
      <c r="H42" s="1189"/>
      <c r="I42" s="1189"/>
      <c r="J42" s="1189"/>
      <c r="K42" s="1189"/>
      <c r="L42" s="1172"/>
      <c r="M42" s="1172"/>
      <c r="N42" s="1172"/>
      <c r="O42" s="1172"/>
      <c r="P42" s="1191"/>
      <c r="Q42" s="1192"/>
      <c r="R42" s="1192"/>
      <c r="S42" s="1192"/>
      <c r="T42" s="1192"/>
      <c r="U42" s="1192"/>
      <c r="V42" s="1192"/>
      <c r="W42" s="1193" t="s">
        <v>83</v>
      </c>
      <c r="X42" s="1194"/>
      <c r="Y42" s="1194"/>
      <c r="Z42" s="1194"/>
      <c r="AA42" s="1194"/>
      <c r="AB42" s="1194"/>
      <c r="AC42" s="1194"/>
      <c r="AD42" s="1194"/>
      <c r="AE42" s="1194"/>
      <c r="AF42" s="1195"/>
      <c r="AG42" s="1111" t="s">
        <v>303</v>
      </c>
      <c r="AH42" s="1071"/>
      <c r="AI42" s="1072"/>
      <c r="AJ42" s="1112">
        <f>AJ39</f>
        <v>0</v>
      </c>
      <c r="AK42" s="1113"/>
      <c r="AL42" s="1113"/>
      <c r="AM42" s="1114"/>
      <c r="AN42" s="1112">
        <f t="shared" ref="AN42" si="0">AN39</f>
        <v>0</v>
      </c>
      <c r="AO42" s="1113"/>
      <c r="AP42" s="1113"/>
      <c r="AQ42" s="1114"/>
      <c r="AR42" s="1112">
        <f t="shared" ref="AR42" si="1">AR39</f>
        <v>0</v>
      </c>
      <c r="AS42" s="1113"/>
      <c r="AT42" s="1113"/>
      <c r="AU42" s="1114"/>
      <c r="AV42" s="1042"/>
      <c r="AW42" s="1043"/>
      <c r="AX42" s="1043"/>
      <c r="AY42" s="1043"/>
      <c r="AZ42" s="1045"/>
      <c r="BA42" s="116"/>
      <c r="BB42" s="116"/>
    </row>
    <row r="43" spans="1:54" s="7" customFormat="1" ht="18" customHeight="1" thickBot="1" x14ac:dyDescent="0.3">
      <c r="A43" s="114"/>
      <c r="B43" s="1019" t="s">
        <v>316</v>
      </c>
      <c r="C43" s="1020"/>
      <c r="D43" s="1020"/>
      <c r="E43" s="1020"/>
      <c r="F43" s="1020"/>
      <c r="G43" s="1020"/>
      <c r="H43" s="1020"/>
      <c r="I43" s="1020"/>
      <c r="J43" s="1020"/>
      <c r="K43" s="1021"/>
      <c r="L43" s="1031" t="s">
        <v>313</v>
      </c>
      <c r="M43" s="1032"/>
      <c r="N43" s="1032"/>
      <c r="O43" s="1033"/>
      <c r="P43" s="1046" t="s">
        <v>316</v>
      </c>
      <c r="Q43" s="1047"/>
      <c r="R43" s="1047"/>
      <c r="S43" s="1047"/>
      <c r="T43" s="1047"/>
      <c r="U43" s="1047"/>
      <c r="V43" s="1047"/>
      <c r="W43" s="1058" t="s">
        <v>312</v>
      </c>
      <c r="X43" s="1059"/>
      <c r="Y43" s="1060"/>
      <c r="Z43" s="1058" t="s">
        <v>496</v>
      </c>
      <c r="AA43" s="1059"/>
      <c r="AB43" s="1059"/>
      <c r="AC43" s="1059"/>
      <c r="AD43" s="1059"/>
      <c r="AE43" s="1059"/>
      <c r="AF43" s="1060"/>
      <c r="AG43" s="1067" t="s">
        <v>304</v>
      </c>
      <c r="AH43" s="1068"/>
      <c r="AI43" s="1069"/>
      <c r="AJ43" s="928">
        <v>727200</v>
      </c>
      <c r="AK43" s="929"/>
      <c r="AL43" s="929"/>
      <c r="AM43" s="930"/>
      <c r="AN43" s="957">
        <v>727200</v>
      </c>
      <c r="AO43" s="984"/>
      <c r="AP43" s="984"/>
      <c r="AQ43" s="985"/>
      <c r="AR43" s="957">
        <v>727200</v>
      </c>
      <c r="AS43" s="984"/>
      <c r="AT43" s="984"/>
      <c r="AU43" s="985"/>
      <c r="AV43" s="957"/>
      <c r="AW43" s="958"/>
      <c r="AX43" s="958"/>
      <c r="AY43" s="958"/>
      <c r="AZ43" s="959"/>
      <c r="BA43" s="116"/>
      <c r="BB43" s="116"/>
    </row>
    <row r="44" spans="1:54" s="7" customFormat="1" ht="18" hidden="1" customHeight="1" x14ac:dyDescent="0.25">
      <c r="A44" s="114"/>
      <c r="B44" s="1022"/>
      <c r="C44" s="1023"/>
      <c r="D44" s="1023"/>
      <c r="E44" s="1023"/>
      <c r="F44" s="1023"/>
      <c r="G44" s="1023"/>
      <c r="H44" s="1023"/>
      <c r="I44" s="1023"/>
      <c r="J44" s="1023"/>
      <c r="K44" s="1024"/>
      <c r="L44" s="1031"/>
      <c r="M44" s="1032"/>
      <c r="N44" s="1032"/>
      <c r="O44" s="1033"/>
      <c r="P44" s="1056"/>
      <c r="Q44" s="1057"/>
      <c r="R44" s="1057"/>
      <c r="S44" s="1057"/>
      <c r="T44" s="1057"/>
      <c r="U44" s="1057"/>
      <c r="V44" s="1057"/>
      <c r="W44" s="1061"/>
      <c r="X44" s="1062"/>
      <c r="Y44" s="1063"/>
      <c r="Z44" s="1061"/>
      <c r="AA44" s="1062"/>
      <c r="AB44" s="1062"/>
      <c r="AC44" s="1062"/>
      <c r="AD44" s="1062"/>
      <c r="AE44" s="1062"/>
      <c r="AF44" s="1063"/>
      <c r="AG44" s="1070" t="s">
        <v>134</v>
      </c>
      <c r="AH44" s="1071"/>
      <c r="AI44" s="1072"/>
      <c r="AJ44" s="203"/>
      <c r="AK44" s="204"/>
      <c r="AL44" s="204"/>
      <c r="AM44" s="205"/>
      <c r="AN44" s="1073"/>
      <c r="AO44" s="1074"/>
      <c r="AP44" s="1074"/>
      <c r="AQ44" s="1075"/>
      <c r="AR44" s="139"/>
      <c r="AS44" s="140"/>
      <c r="AT44" s="140"/>
      <c r="AU44" s="141"/>
      <c r="AV44" s="176"/>
      <c r="AW44" s="177"/>
      <c r="AX44" s="177"/>
      <c r="AY44" s="177"/>
      <c r="AZ44" s="178"/>
      <c r="BA44" s="116"/>
      <c r="BB44" s="116"/>
    </row>
    <row r="45" spans="1:54" s="7" customFormat="1" ht="18" hidden="1" customHeight="1" x14ac:dyDescent="0.25">
      <c r="A45" s="114"/>
      <c r="B45" s="1022"/>
      <c r="C45" s="1023"/>
      <c r="D45" s="1023"/>
      <c r="E45" s="1023"/>
      <c r="F45" s="1023"/>
      <c r="G45" s="1023"/>
      <c r="H45" s="1023"/>
      <c r="I45" s="1023"/>
      <c r="J45" s="1023"/>
      <c r="K45" s="1024"/>
      <c r="L45" s="1031"/>
      <c r="M45" s="1032"/>
      <c r="N45" s="1032"/>
      <c r="O45" s="1033"/>
      <c r="P45" s="1056"/>
      <c r="Q45" s="1057"/>
      <c r="R45" s="1057"/>
      <c r="S45" s="1057"/>
      <c r="T45" s="1057"/>
      <c r="U45" s="1057"/>
      <c r="V45" s="1057"/>
      <c r="W45" s="1064"/>
      <c r="X45" s="1065"/>
      <c r="Y45" s="1066"/>
      <c r="Z45" s="1064"/>
      <c r="AA45" s="1065"/>
      <c r="AB45" s="1065"/>
      <c r="AC45" s="1065"/>
      <c r="AD45" s="1065"/>
      <c r="AE45" s="1065"/>
      <c r="AF45" s="1066"/>
      <c r="AG45" s="1070" t="s">
        <v>299</v>
      </c>
      <c r="AH45" s="1071"/>
      <c r="AI45" s="1072"/>
      <c r="AJ45" s="947"/>
      <c r="AK45" s="948"/>
      <c r="AL45" s="948"/>
      <c r="AM45" s="949"/>
      <c r="AN45" s="1073"/>
      <c r="AO45" s="1074"/>
      <c r="AP45" s="1074"/>
      <c r="AQ45" s="1075"/>
      <c r="AR45" s="1073"/>
      <c r="AS45" s="1074"/>
      <c r="AT45" s="1074"/>
      <c r="AU45" s="1075"/>
      <c r="AV45" s="1042"/>
      <c r="AW45" s="1043"/>
      <c r="AX45" s="1043"/>
      <c r="AY45" s="1043"/>
      <c r="AZ45" s="1045"/>
      <c r="BA45" s="116"/>
      <c r="BB45" s="116"/>
    </row>
    <row r="46" spans="1:54" s="7" customFormat="1" ht="18" customHeight="1" thickBot="1" x14ac:dyDescent="0.3">
      <c r="A46" s="114"/>
      <c r="B46" s="1104"/>
      <c r="C46" s="1105"/>
      <c r="D46" s="1105"/>
      <c r="E46" s="1105"/>
      <c r="F46" s="1105"/>
      <c r="G46" s="1105"/>
      <c r="H46" s="1105"/>
      <c r="I46" s="1105"/>
      <c r="J46" s="1105"/>
      <c r="K46" s="1106"/>
      <c r="L46" s="1034"/>
      <c r="M46" s="1035"/>
      <c r="N46" s="1035"/>
      <c r="O46" s="1036"/>
      <c r="P46" s="1191"/>
      <c r="Q46" s="1192"/>
      <c r="R46" s="1192"/>
      <c r="S46" s="1192"/>
      <c r="T46" s="1192"/>
      <c r="U46" s="1192"/>
      <c r="V46" s="1192"/>
      <c r="W46" s="1097" t="s">
        <v>83</v>
      </c>
      <c r="X46" s="1098"/>
      <c r="Y46" s="1098"/>
      <c r="Z46" s="1098"/>
      <c r="AA46" s="1098"/>
      <c r="AB46" s="1098"/>
      <c r="AC46" s="1098"/>
      <c r="AD46" s="1098"/>
      <c r="AE46" s="1098"/>
      <c r="AF46" s="1099"/>
      <c r="AG46" s="980" t="s">
        <v>305</v>
      </c>
      <c r="AH46" s="981"/>
      <c r="AI46" s="982"/>
      <c r="AJ46" s="922">
        <f>AJ43</f>
        <v>727200</v>
      </c>
      <c r="AK46" s="923"/>
      <c r="AL46" s="923"/>
      <c r="AM46" s="924"/>
      <c r="AN46" s="922">
        <f t="shared" ref="AN46" si="2">AN43</f>
        <v>727200</v>
      </c>
      <c r="AO46" s="923"/>
      <c r="AP46" s="923"/>
      <c r="AQ46" s="924"/>
      <c r="AR46" s="922">
        <f t="shared" ref="AR46" si="3">AR43</f>
        <v>727200</v>
      </c>
      <c r="AS46" s="923"/>
      <c r="AT46" s="923"/>
      <c r="AU46" s="924"/>
      <c r="AV46" s="925"/>
      <c r="AW46" s="926"/>
      <c r="AX46" s="926"/>
      <c r="AY46" s="926"/>
      <c r="AZ46" s="927"/>
      <c r="BA46" s="116"/>
      <c r="BB46" s="116"/>
    </row>
    <row r="47" spans="1:54" s="7" customFormat="1" ht="18" customHeight="1" thickBot="1" x14ac:dyDescent="0.3">
      <c r="A47" s="114"/>
      <c r="B47" s="1019" t="s">
        <v>318</v>
      </c>
      <c r="C47" s="1020"/>
      <c r="D47" s="1020"/>
      <c r="E47" s="1020"/>
      <c r="F47" s="1020"/>
      <c r="G47" s="1020"/>
      <c r="H47" s="1020"/>
      <c r="I47" s="1020"/>
      <c r="J47" s="1020"/>
      <c r="K47" s="1021"/>
      <c r="L47" s="1028" t="s">
        <v>317</v>
      </c>
      <c r="M47" s="1029"/>
      <c r="N47" s="1029"/>
      <c r="O47" s="1030"/>
      <c r="P47" s="1046" t="s">
        <v>318</v>
      </c>
      <c r="Q47" s="1047"/>
      <c r="R47" s="1047"/>
      <c r="S47" s="1047"/>
      <c r="T47" s="1047"/>
      <c r="U47" s="1047"/>
      <c r="V47" s="1047"/>
      <c r="W47" s="1058" t="s">
        <v>312</v>
      </c>
      <c r="X47" s="1059"/>
      <c r="Y47" s="1060"/>
      <c r="Z47" s="1058" t="s">
        <v>496</v>
      </c>
      <c r="AA47" s="1059"/>
      <c r="AB47" s="1059"/>
      <c r="AC47" s="1059"/>
      <c r="AD47" s="1059"/>
      <c r="AE47" s="1059"/>
      <c r="AF47" s="1060"/>
      <c r="AG47" s="1067" t="s">
        <v>306</v>
      </c>
      <c r="AH47" s="1068"/>
      <c r="AI47" s="1069"/>
      <c r="AJ47" s="928">
        <v>2674704</v>
      </c>
      <c r="AK47" s="929"/>
      <c r="AL47" s="929"/>
      <c r="AM47" s="930"/>
      <c r="AN47" s="957">
        <v>3475700</v>
      </c>
      <c r="AO47" s="984"/>
      <c r="AP47" s="984"/>
      <c r="AQ47" s="985"/>
      <c r="AR47" s="957">
        <v>3641700</v>
      </c>
      <c r="AS47" s="984"/>
      <c r="AT47" s="984"/>
      <c r="AU47" s="985"/>
      <c r="AV47" s="957"/>
      <c r="AW47" s="958"/>
      <c r="AX47" s="958"/>
      <c r="AY47" s="958"/>
      <c r="AZ47" s="959"/>
      <c r="BA47" s="116"/>
      <c r="BB47" s="116"/>
    </row>
    <row r="48" spans="1:54" s="7" customFormat="1" ht="18" hidden="1" customHeight="1" x14ac:dyDescent="0.25">
      <c r="A48" s="114"/>
      <c r="B48" s="1022"/>
      <c r="C48" s="1023"/>
      <c r="D48" s="1023"/>
      <c r="E48" s="1023"/>
      <c r="F48" s="1023"/>
      <c r="G48" s="1023"/>
      <c r="H48" s="1023"/>
      <c r="I48" s="1023"/>
      <c r="J48" s="1023"/>
      <c r="K48" s="1024"/>
      <c r="L48" s="1031"/>
      <c r="M48" s="1032"/>
      <c r="N48" s="1032"/>
      <c r="O48" s="1033"/>
      <c r="P48" s="1056"/>
      <c r="Q48" s="1057"/>
      <c r="R48" s="1057"/>
      <c r="S48" s="1057"/>
      <c r="T48" s="1057"/>
      <c r="U48" s="1057"/>
      <c r="V48" s="1057"/>
      <c r="W48" s="1061"/>
      <c r="X48" s="1062"/>
      <c r="Y48" s="1063"/>
      <c r="Z48" s="1061"/>
      <c r="AA48" s="1062"/>
      <c r="AB48" s="1062"/>
      <c r="AC48" s="1062"/>
      <c r="AD48" s="1062"/>
      <c r="AE48" s="1062"/>
      <c r="AF48" s="1063"/>
      <c r="AG48" s="1070" t="s">
        <v>134</v>
      </c>
      <c r="AH48" s="1071"/>
      <c r="AI48" s="1072"/>
      <c r="AJ48" s="203"/>
      <c r="AK48" s="204"/>
      <c r="AL48" s="204"/>
      <c r="AM48" s="205"/>
      <c r="AN48" s="1073"/>
      <c r="AO48" s="1074"/>
      <c r="AP48" s="1074"/>
      <c r="AQ48" s="1075"/>
      <c r="AR48" s="139"/>
      <c r="AS48" s="140"/>
      <c r="AT48" s="140"/>
      <c r="AU48" s="141"/>
      <c r="AV48" s="176"/>
      <c r="AW48" s="177"/>
      <c r="AX48" s="177"/>
      <c r="AY48" s="177"/>
      <c r="AZ48" s="178"/>
      <c r="BA48" s="116"/>
      <c r="BB48" s="116"/>
    </row>
    <row r="49" spans="1:54" s="7" customFormat="1" ht="18" hidden="1" customHeight="1" x14ac:dyDescent="0.25">
      <c r="A49" s="114"/>
      <c r="B49" s="1022"/>
      <c r="C49" s="1023"/>
      <c r="D49" s="1023"/>
      <c r="E49" s="1023"/>
      <c r="F49" s="1023"/>
      <c r="G49" s="1023"/>
      <c r="H49" s="1023"/>
      <c r="I49" s="1023"/>
      <c r="J49" s="1023"/>
      <c r="K49" s="1024"/>
      <c r="L49" s="1031"/>
      <c r="M49" s="1032"/>
      <c r="N49" s="1032"/>
      <c r="O49" s="1033"/>
      <c r="P49" s="1056"/>
      <c r="Q49" s="1057"/>
      <c r="R49" s="1057"/>
      <c r="S49" s="1057"/>
      <c r="T49" s="1057"/>
      <c r="U49" s="1057"/>
      <c r="V49" s="1057"/>
      <c r="W49" s="1064"/>
      <c r="X49" s="1065"/>
      <c r="Y49" s="1066"/>
      <c r="Z49" s="1064"/>
      <c r="AA49" s="1065"/>
      <c r="AB49" s="1065"/>
      <c r="AC49" s="1065"/>
      <c r="AD49" s="1065"/>
      <c r="AE49" s="1065"/>
      <c r="AF49" s="1066"/>
      <c r="AG49" s="1070" t="s">
        <v>299</v>
      </c>
      <c r="AH49" s="1071"/>
      <c r="AI49" s="1072"/>
      <c r="AJ49" s="947"/>
      <c r="AK49" s="948"/>
      <c r="AL49" s="948"/>
      <c r="AM49" s="949"/>
      <c r="AN49" s="1073"/>
      <c r="AO49" s="1074"/>
      <c r="AP49" s="1074"/>
      <c r="AQ49" s="1075"/>
      <c r="AR49" s="1073"/>
      <c r="AS49" s="1074"/>
      <c r="AT49" s="1074"/>
      <c r="AU49" s="1075"/>
      <c r="AV49" s="1042"/>
      <c r="AW49" s="1043"/>
      <c r="AX49" s="1043"/>
      <c r="AY49" s="1043"/>
      <c r="AZ49" s="1045"/>
      <c r="BA49" s="116"/>
      <c r="BB49" s="116"/>
    </row>
    <row r="50" spans="1:54" s="7" customFormat="1" ht="18" customHeight="1" thickBot="1" x14ac:dyDescent="0.3">
      <c r="A50" s="114"/>
      <c r="B50" s="1104"/>
      <c r="C50" s="1105"/>
      <c r="D50" s="1105"/>
      <c r="E50" s="1105"/>
      <c r="F50" s="1105"/>
      <c r="G50" s="1105"/>
      <c r="H50" s="1105"/>
      <c r="I50" s="1105"/>
      <c r="J50" s="1105"/>
      <c r="K50" s="1106"/>
      <c r="L50" s="1034"/>
      <c r="M50" s="1035"/>
      <c r="N50" s="1035"/>
      <c r="O50" s="1036"/>
      <c r="P50" s="1191"/>
      <c r="Q50" s="1192"/>
      <c r="R50" s="1192"/>
      <c r="S50" s="1192"/>
      <c r="T50" s="1192"/>
      <c r="U50" s="1192"/>
      <c r="V50" s="1192"/>
      <c r="W50" s="1097" t="s">
        <v>83</v>
      </c>
      <c r="X50" s="1098"/>
      <c r="Y50" s="1098"/>
      <c r="Z50" s="1098"/>
      <c r="AA50" s="1098"/>
      <c r="AB50" s="1098"/>
      <c r="AC50" s="1098"/>
      <c r="AD50" s="1098"/>
      <c r="AE50" s="1098"/>
      <c r="AF50" s="1099"/>
      <c r="AG50" s="980" t="s">
        <v>307</v>
      </c>
      <c r="AH50" s="981"/>
      <c r="AI50" s="982"/>
      <c r="AJ50" s="922">
        <f>AJ47</f>
        <v>2674704</v>
      </c>
      <c r="AK50" s="923"/>
      <c r="AL50" s="923"/>
      <c r="AM50" s="924"/>
      <c r="AN50" s="941">
        <f>AN47</f>
        <v>3475700</v>
      </c>
      <c r="AO50" s="942"/>
      <c r="AP50" s="942"/>
      <c r="AQ50" s="943"/>
      <c r="AR50" s="941">
        <f>AR47</f>
        <v>3641700</v>
      </c>
      <c r="AS50" s="942"/>
      <c r="AT50" s="942"/>
      <c r="AU50" s="943"/>
      <c r="AV50" s="1100"/>
      <c r="AW50" s="926"/>
      <c r="AX50" s="926"/>
      <c r="AY50" s="926"/>
      <c r="AZ50" s="927"/>
      <c r="BA50" s="116"/>
      <c r="BB50" s="116"/>
    </row>
    <row r="51" spans="1:54" s="7" customFormat="1" ht="18" customHeight="1" thickBot="1" x14ac:dyDescent="0.3">
      <c r="A51" s="114"/>
      <c r="B51" s="1019" t="s">
        <v>320</v>
      </c>
      <c r="C51" s="1020"/>
      <c r="D51" s="1020"/>
      <c r="E51" s="1020"/>
      <c r="F51" s="1020"/>
      <c r="G51" s="1020"/>
      <c r="H51" s="1020"/>
      <c r="I51" s="1020"/>
      <c r="J51" s="1020"/>
      <c r="K51" s="1021"/>
      <c r="L51" s="1028" t="s">
        <v>319</v>
      </c>
      <c r="M51" s="1029"/>
      <c r="N51" s="1029"/>
      <c r="O51" s="1030"/>
      <c r="P51" s="1046" t="s">
        <v>320</v>
      </c>
      <c r="Q51" s="1047"/>
      <c r="R51" s="1047"/>
      <c r="S51" s="1047"/>
      <c r="T51" s="1047"/>
      <c r="U51" s="1047"/>
      <c r="V51" s="1047"/>
      <c r="W51" s="1058" t="s">
        <v>312</v>
      </c>
      <c r="X51" s="1059"/>
      <c r="Y51" s="1060"/>
      <c r="Z51" s="1058" t="s">
        <v>496</v>
      </c>
      <c r="AA51" s="1059"/>
      <c r="AB51" s="1059"/>
      <c r="AC51" s="1059"/>
      <c r="AD51" s="1059"/>
      <c r="AE51" s="1059"/>
      <c r="AF51" s="1060"/>
      <c r="AG51" s="1067" t="s">
        <v>308</v>
      </c>
      <c r="AH51" s="1068"/>
      <c r="AI51" s="1069"/>
      <c r="AJ51" s="928">
        <v>528027.11</v>
      </c>
      <c r="AK51" s="929"/>
      <c r="AL51" s="929"/>
      <c r="AM51" s="930"/>
      <c r="AN51" s="957">
        <v>92038</v>
      </c>
      <c r="AO51" s="984"/>
      <c r="AP51" s="984"/>
      <c r="AQ51" s="985"/>
      <c r="AR51" s="957">
        <v>92038</v>
      </c>
      <c r="AS51" s="984"/>
      <c r="AT51" s="984"/>
      <c r="AU51" s="985"/>
      <c r="AV51" s="957"/>
      <c r="AW51" s="958"/>
      <c r="AX51" s="958"/>
      <c r="AY51" s="958"/>
      <c r="AZ51" s="959"/>
      <c r="BA51" s="116"/>
      <c r="BB51" s="116"/>
    </row>
    <row r="52" spans="1:54" s="7" customFormat="1" ht="18" hidden="1" customHeight="1" x14ac:dyDescent="0.25">
      <c r="A52" s="114"/>
      <c r="B52" s="1022"/>
      <c r="C52" s="1023"/>
      <c r="D52" s="1023"/>
      <c r="E52" s="1023"/>
      <c r="F52" s="1023"/>
      <c r="G52" s="1023"/>
      <c r="H52" s="1023"/>
      <c r="I52" s="1023"/>
      <c r="J52" s="1023"/>
      <c r="K52" s="1024"/>
      <c r="L52" s="1031"/>
      <c r="M52" s="1032"/>
      <c r="N52" s="1032"/>
      <c r="O52" s="1033"/>
      <c r="P52" s="1056"/>
      <c r="Q52" s="1057"/>
      <c r="R52" s="1057"/>
      <c r="S52" s="1057"/>
      <c r="T52" s="1057"/>
      <c r="U52" s="1057"/>
      <c r="V52" s="1057"/>
      <c r="W52" s="1061"/>
      <c r="X52" s="1062"/>
      <c r="Y52" s="1063"/>
      <c r="Z52" s="1061"/>
      <c r="AA52" s="1062"/>
      <c r="AB52" s="1062"/>
      <c r="AC52" s="1062"/>
      <c r="AD52" s="1062"/>
      <c r="AE52" s="1062"/>
      <c r="AF52" s="1063"/>
      <c r="AG52" s="1070" t="s">
        <v>134</v>
      </c>
      <c r="AH52" s="1071"/>
      <c r="AI52" s="1072"/>
      <c r="AJ52" s="203"/>
      <c r="AK52" s="204"/>
      <c r="AL52" s="204"/>
      <c r="AM52" s="205"/>
      <c r="AN52" s="1073"/>
      <c r="AO52" s="1074"/>
      <c r="AP52" s="1074"/>
      <c r="AQ52" s="1075"/>
      <c r="AR52" s="139"/>
      <c r="AS52" s="140"/>
      <c r="AT52" s="140"/>
      <c r="AU52" s="141"/>
      <c r="AV52" s="179"/>
      <c r="AW52" s="180"/>
      <c r="AX52" s="180"/>
      <c r="AY52" s="180"/>
      <c r="AZ52" s="181"/>
      <c r="BA52" s="116"/>
      <c r="BB52" s="116"/>
    </row>
    <row r="53" spans="1:54" s="7" customFormat="1" ht="18" hidden="1" customHeight="1" x14ac:dyDescent="0.25">
      <c r="A53" s="114"/>
      <c r="B53" s="1022"/>
      <c r="C53" s="1023"/>
      <c r="D53" s="1023"/>
      <c r="E53" s="1023"/>
      <c r="F53" s="1023"/>
      <c r="G53" s="1023"/>
      <c r="H53" s="1023"/>
      <c r="I53" s="1023"/>
      <c r="J53" s="1023"/>
      <c r="K53" s="1024"/>
      <c r="L53" s="1031"/>
      <c r="M53" s="1032"/>
      <c r="N53" s="1032"/>
      <c r="O53" s="1033"/>
      <c r="P53" s="1056"/>
      <c r="Q53" s="1057"/>
      <c r="R53" s="1057"/>
      <c r="S53" s="1057"/>
      <c r="T53" s="1057"/>
      <c r="U53" s="1057"/>
      <c r="V53" s="1057"/>
      <c r="W53" s="1064"/>
      <c r="X53" s="1065"/>
      <c r="Y53" s="1066"/>
      <c r="Z53" s="1064"/>
      <c r="AA53" s="1065"/>
      <c r="AB53" s="1065"/>
      <c r="AC53" s="1065"/>
      <c r="AD53" s="1065"/>
      <c r="AE53" s="1065"/>
      <c r="AF53" s="1066"/>
      <c r="AG53" s="1070" t="s">
        <v>299</v>
      </c>
      <c r="AH53" s="1071"/>
      <c r="AI53" s="1072"/>
      <c r="AJ53" s="947"/>
      <c r="AK53" s="948"/>
      <c r="AL53" s="948"/>
      <c r="AM53" s="949"/>
      <c r="AN53" s="1073"/>
      <c r="AO53" s="1074"/>
      <c r="AP53" s="1074"/>
      <c r="AQ53" s="1075"/>
      <c r="AR53" s="1073"/>
      <c r="AS53" s="1074"/>
      <c r="AT53" s="1074"/>
      <c r="AU53" s="1075"/>
      <c r="AV53" s="1042"/>
      <c r="AW53" s="1043"/>
      <c r="AX53" s="1043"/>
      <c r="AY53" s="1043"/>
      <c r="AZ53" s="1045"/>
      <c r="BA53" s="116"/>
      <c r="BB53" s="116"/>
    </row>
    <row r="54" spans="1:54" s="7" customFormat="1" ht="18" customHeight="1" thickBot="1" x14ac:dyDescent="0.3">
      <c r="A54" s="114"/>
      <c r="B54" s="1104"/>
      <c r="C54" s="1105"/>
      <c r="D54" s="1105"/>
      <c r="E54" s="1105"/>
      <c r="F54" s="1105"/>
      <c r="G54" s="1105"/>
      <c r="H54" s="1105"/>
      <c r="I54" s="1105"/>
      <c r="J54" s="1105"/>
      <c r="K54" s="1106"/>
      <c r="L54" s="1034"/>
      <c r="M54" s="1035"/>
      <c r="N54" s="1035"/>
      <c r="O54" s="1036"/>
      <c r="P54" s="1191"/>
      <c r="Q54" s="1192"/>
      <c r="R54" s="1192"/>
      <c r="S54" s="1192"/>
      <c r="T54" s="1192"/>
      <c r="U54" s="1192"/>
      <c r="V54" s="1192"/>
      <c r="W54" s="1097" t="s">
        <v>83</v>
      </c>
      <c r="X54" s="1098"/>
      <c r="Y54" s="1098"/>
      <c r="Z54" s="1098"/>
      <c r="AA54" s="1098"/>
      <c r="AB54" s="1098"/>
      <c r="AC54" s="1098"/>
      <c r="AD54" s="1098"/>
      <c r="AE54" s="1098"/>
      <c r="AF54" s="1099"/>
      <c r="AG54" s="1283" t="s">
        <v>309</v>
      </c>
      <c r="AH54" s="1284"/>
      <c r="AI54" s="1285"/>
      <c r="AJ54" s="922">
        <f>SUM(AJ51)</f>
        <v>528027.11</v>
      </c>
      <c r="AK54" s="923"/>
      <c r="AL54" s="923"/>
      <c r="AM54" s="924"/>
      <c r="AN54" s="941">
        <f>AN51</f>
        <v>92038</v>
      </c>
      <c r="AO54" s="942"/>
      <c r="AP54" s="942"/>
      <c r="AQ54" s="943"/>
      <c r="AR54" s="941">
        <f>AR51</f>
        <v>92038</v>
      </c>
      <c r="AS54" s="942"/>
      <c r="AT54" s="942"/>
      <c r="AU54" s="943"/>
      <c r="AV54" s="925"/>
      <c r="AW54" s="926"/>
      <c r="AX54" s="926"/>
      <c r="AY54" s="926"/>
      <c r="AZ54" s="927"/>
      <c r="BA54" s="116"/>
      <c r="BB54" s="116"/>
    </row>
    <row r="55" spans="1:54" s="7" customFormat="1" ht="18" customHeight="1" thickBot="1" x14ac:dyDescent="0.3">
      <c r="A55" s="114"/>
      <c r="B55" s="1019" t="s">
        <v>322</v>
      </c>
      <c r="C55" s="1020"/>
      <c r="D55" s="1020"/>
      <c r="E55" s="1020"/>
      <c r="F55" s="1020"/>
      <c r="G55" s="1020"/>
      <c r="H55" s="1020"/>
      <c r="I55" s="1020"/>
      <c r="J55" s="1020"/>
      <c r="K55" s="1021"/>
      <c r="L55" s="1028" t="s">
        <v>321</v>
      </c>
      <c r="M55" s="1029"/>
      <c r="N55" s="1029"/>
      <c r="O55" s="1030"/>
      <c r="P55" s="1046" t="s">
        <v>322</v>
      </c>
      <c r="Q55" s="1047"/>
      <c r="R55" s="1047"/>
      <c r="S55" s="1047"/>
      <c r="T55" s="1047"/>
      <c r="U55" s="1047"/>
      <c r="V55" s="1047"/>
      <c r="W55" s="1058" t="s">
        <v>312</v>
      </c>
      <c r="X55" s="1059"/>
      <c r="Y55" s="1060"/>
      <c r="Z55" s="1058" t="s">
        <v>496</v>
      </c>
      <c r="AA55" s="1059"/>
      <c r="AB55" s="1059"/>
      <c r="AC55" s="1059"/>
      <c r="AD55" s="1059"/>
      <c r="AE55" s="1059"/>
      <c r="AF55" s="1060"/>
      <c r="AG55" s="1067" t="s">
        <v>310</v>
      </c>
      <c r="AH55" s="1068"/>
      <c r="AI55" s="1069"/>
      <c r="AJ55" s="928">
        <v>54024</v>
      </c>
      <c r="AK55" s="929"/>
      <c r="AL55" s="929"/>
      <c r="AM55" s="930"/>
      <c r="AN55" s="957">
        <v>43400</v>
      </c>
      <c r="AO55" s="984"/>
      <c r="AP55" s="984"/>
      <c r="AQ55" s="985"/>
      <c r="AR55" s="957">
        <v>43400</v>
      </c>
      <c r="AS55" s="984"/>
      <c r="AT55" s="984"/>
      <c r="AU55" s="985"/>
      <c r="AV55" s="957"/>
      <c r="AW55" s="958"/>
      <c r="AX55" s="958"/>
      <c r="AY55" s="958"/>
      <c r="AZ55" s="959"/>
      <c r="BA55" s="116"/>
      <c r="BB55" s="116"/>
    </row>
    <row r="56" spans="1:54" s="7" customFormat="1" ht="18" hidden="1" customHeight="1" x14ac:dyDescent="0.25">
      <c r="A56" s="114"/>
      <c r="B56" s="1022"/>
      <c r="C56" s="1023"/>
      <c r="D56" s="1023"/>
      <c r="E56" s="1023"/>
      <c r="F56" s="1023"/>
      <c r="G56" s="1023"/>
      <c r="H56" s="1023"/>
      <c r="I56" s="1023"/>
      <c r="J56" s="1023"/>
      <c r="K56" s="1024"/>
      <c r="L56" s="1031"/>
      <c r="M56" s="1032"/>
      <c r="N56" s="1032"/>
      <c r="O56" s="1033"/>
      <c r="P56" s="1056"/>
      <c r="Q56" s="1057"/>
      <c r="R56" s="1057"/>
      <c r="S56" s="1057"/>
      <c r="T56" s="1057"/>
      <c r="U56" s="1057"/>
      <c r="V56" s="1057"/>
      <c r="W56" s="1061"/>
      <c r="X56" s="1062"/>
      <c r="Y56" s="1063"/>
      <c r="Z56" s="1061"/>
      <c r="AA56" s="1062"/>
      <c r="AB56" s="1062"/>
      <c r="AC56" s="1062"/>
      <c r="AD56" s="1062"/>
      <c r="AE56" s="1062"/>
      <c r="AF56" s="1063"/>
      <c r="AG56" s="1070" t="s">
        <v>134</v>
      </c>
      <c r="AH56" s="1071"/>
      <c r="AI56" s="1072"/>
      <c r="AJ56" s="203"/>
      <c r="AK56" s="204"/>
      <c r="AL56" s="204"/>
      <c r="AM56" s="205"/>
      <c r="AN56" s="1073"/>
      <c r="AO56" s="1074"/>
      <c r="AP56" s="1074"/>
      <c r="AQ56" s="1075"/>
      <c r="AR56" s="139"/>
      <c r="AS56" s="140"/>
      <c r="AT56" s="140"/>
      <c r="AU56" s="141"/>
      <c r="AV56" s="179"/>
      <c r="AW56" s="180"/>
      <c r="AX56" s="180"/>
      <c r="AY56" s="180"/>
      <c r="AZ56" s="181"/>
      <c r="BA56" s="116"/>
      <c r="BB56" s="116"/>
    </row>
    <row r="57" spans="1:54" s="7" customFormat="1" ht="18" hidden="1" customHeight="1" x14ac:dyDescent="0.25">
      <c r="A57" s="114"/>
      <c r="B57" s="1022"/>
      <c r="C57" s="1023"/>
      <c r="D57" s="1023"/>
      <c r="E57" s="1023"/>
      <c r="F57" s="1023"/>
      <c r="G57" s="1023"/>
      <c r="H57" s="1023"/>
      <c r="I57" s="1023"/>
      <c r="J57" s="1023"/>
      <c r="K57" s="1024"/>
      <c r="L57" s="1031"/>
      <c r="M57" s="1032"/>
      <c r="N57" s="1032"/>
      <c r="O57" s="1033"/>
      <c r="P57" s="1056"/>
      <c r="Q57" s="1057"/>
      <c r="R57" s="1057"/>
      <c r="S57" s="1057"/>
      <c r="T57" s="1057"/>
      <c r="U57" s="1057"/>
      <c r="V57" s="1057"/>
      <c r="W57" s="1064"/>
      <c r="X57" s="1065"/>
      <c r="Y57" s="1066"/>
      <c r="Z57" s="1064"/>
      <c r="AA57" s="1065"/>
      <c r="AB57" s="1065"/>
      <c r="AC57" s="1065"/>
      <c r="AD57" s="1065"/>
      <c r="AE57" s="1065"/>
      <c r="AF57" s="1066"/>
      <c r="AG57" s="1070" t="s">
        <v>299</v>
      </c>
      <c r="AH57" s="1071"/>
      <c r="AI57" s="1072"/>
      <c r="AJ57" s="947"/>
      <c r="AK57" s="948"/>
      <c r="AL57" s="948"/>
      <c r="AM57" s="949"/>
      <c r="AN57" s="1073"/>
      <c r="AO57" s="1074"/>
      <c r="AP57" s="1074"/>
      <c r="AQ57" s="1075"/>
      <c r="AR57" s="1073"/>
      <c r="AS57" s="1074"/>
      <c r="AT57" s="1074"/>
      <c r="AU57" s="1075"/>
      <c r="AV57" s="1042"/>
      <c r="AW57" s="1043"/>
      <c r="AX57" s="1043"/>
      <c r="AY57" s="1043"/>
      <c r="AZ57" s="1045"/>
      <c r="BA57" s="116"/>
      <c r="BB57" s="116"/>
    </row>
    <row r="58" spans="1:54" s="7" customFormat="1" ht="18" customHeight="1" thickBot="1" x14ac:dyDescent="0.3">
      <c r="A58" s="114"/>
      <c r="B58" s="1104"/>
      <c r="C58" s="1105"/>
      <c r="D58" s="1105"/>
      <c r="E58" s="1105"/>
      <c r="F58" s="1105"/>
      <c r="G58" s="1105"/>
      <c r="H58" s="1105"/>
      <c r="I58" s="1105"/>
      <c r="J58" s="1105"/>
      <c r="K58" s="1106"/>
      <c r="L58" s="1034"/>
      <c r="M58" s="1035"/>
      <c r="N58" s="1035"/>
      <c r="O58" s="1036"/>
      <c r="P58" s="1191"/>
      <c r="Q58" s="1192"/>
      <c r="R58" s="1192"/>
      <c r="S58" s="1192"/>
      <c r="T58" s="1192"/>
      <c r="U58" s="1192"/>
      <c r="V58" s="1192"/>
      <c r="W58" s="1097" t="s">
        <v>83</v>
      </c>
      <c r="X58" s="1098"/>
      <c r="Y58" s="1098"/>
      <c r="Z58" s="1098"/>
      <c r="AA58" s="1098"/>
      <c r="AB58" s="1098"/>
      <c r="AC58" s="1098"/>
      <c r="AD58" s="1098"/>
      <c r="AE58" s="1098"/>
      <c r="AF58" s="1099"/>
      <c r="AG58" s="980" t="s">
        <v>311</v>
      </c>
      <c r="AH58" s="981"/>
      <c r="AI58" s="982"/>
      <c r="AJ58" s="922">
        <f>AJ55</f>
        <v>54024</v>
      </c>
      <c r="AK58" s="923"/>
      <c r="AL58" s="923"/>
      <c r="AM58" s="924"/>
      <c r="AN58" s="922">
        <f t="shared" ref="AN58" si="4">AN55</f>
        <v>43400</v>
      </c>
      <c r="AO58" s="923"/>
      <c r="AP58" s="923"/>
      <c r="AQ58" s="924"/>
      <c r="AR58" s="922">
        <f t="shared" ref="AR58" si="5">AR55</f>
        <v>43400</v>
      </c>
      <c r="AS58" s="923"/>
      <c r="AT58" s="923"/>
      <c r="AU58" s="924"/>
      <c r="AV58" s="1100"/>
      <c r="AW58" s="926"/>
      <c r="AX58" s="926"/>
      <c r="AY58" s="926"/>
      <c r="AZ58" s="927"/>
      <c r="BA58" s="116"/>
      <c r="BB58" s="116"/>
    </row>
    <row r="59" spans="1:54" s="7" customFormat="1" ht="18" customHeight="1" thickBot="1" x14ac:dyDescent="0.3">
      <c r="A59" s="114"/>
      <c r="B59" s="1019" t="s">
        <v>336</v>
      </c>
      <c r="C59" s="1020"/>
      <c r="D59" s="1020"/>
      <c r="E59" s="1020"/>
      <c r="F59" s="1020"/>
      <c r="G59" s="1020"/>
      <c r="H59" s="1020"/>
      <c r="I59" s="1020"/>
      <c r="J59" s="1020"/>
      <c r="K59" s="1021"/>
      <c r="L59" s="1028" t="s">
        <v>323</v>
      </c>
      <c r="M59" s="1029"/>
      <c r="N59" s="1029"/>
      <c r="O59" s="1030"/>
      <c r="P59" s="1046" t="s">
        <v>324</v>
      </c>
      <c r="Q59" s="1047"/>
      <c r="R59" s="1047"/>
      <c r="S59" s="1047"/>
      <c r="T59" s="1047"/>
      <c r="U59" s="1047"/>
      <c r="V59" s="1047"/>
      <c r="W59" s="1058" t="s">
        <v>312</v>
      </c>
      <c r="X59" s="1059"/>
      <c r="Y59" s="1060"/>
      <c r="Z59" s="1058" t="s">
        <v>496</v>
      </c>
      <c r="AA59" s="1059"/>
      <c r="AB59" s="1059"/>
      <c r="AC59" s="1059"/>
      <c r="AD59" s="1059"/>
      <c r="AE59" s="1059"/>
      <c r="AF59" s="1060"/>
      <c r="AG59" s="1067" t="s">
        <v>325</v>
      </c>
      <c r="AH59" s="1068"/>
      <c r="AI59" s="1069"/>
      <c r="AJ59" s="928">
        <v>60962</v>
      </c>
      <c r="AK59" s="929"/>
      <c r="AL59" s="929"/>
      <c r="AM59" s="930"/>
      <c r="AN59" s="957">
        <v>60962</v>
      </c>
      <c r="AO59" s="984"/>
      <c r="AP59" s="984"/>
      <c r="AQ59" s="985"/>
      <c r="AR59" s="957">
        <v>60962</v>
      </c>
      <c r="AS59" s="984"/>
      <c r="AT59" s="984"/>
      <c r="AU59" s="985"/>
      <c r="AV59" s="957"/>
      <c r="AW59" s="958"/>
      <c r="AX59" s="958"/>
      <c r="AY59" s="958"/>
      <c r="AZ59" s="959"/>
      <c r="BA59" s="116"/>
      <c r="BB59" s="116"/>
    </row>
    <row r="60" spans="1:54" s="7" customFormat="1" ht="18" hidden="1" customHeight="1" x14ac:dyDescent="0.25">
      <c r="A60" s="114"/>
      <c r="B60" s="1022"/>
      <c r="C60" s="1023"/>
      <c r="D60" s="1023"/>
      <c r="E60" s="1023"/>
      <c r="F60" s="1023"/>
      <c r="G60" s="1023"/>
      <c r="H60" s="1023"/>
      <c r="I60" s="1023"/>
      <c r="J60" s="1023"/>
      <c r="K60" s="1024"/>
      <c r="L60" s="1031"/>
      <c r="M60" s="1032"/>
      <c r="N60" s="1032"/>
      <c r="O60" s="1033"/>
      <c r="P60" s="1056"/>
      <c r="Q60" s="1057"/>
      <c r="R60" s="1057"/>
      <c r="S60" s="1057"/>
      <c r="T60" s="1057"/>
      <c r="U60" s="1057"/>
      <c r="V60" s="1057"/>
      <c r="W60" s="1061"/>
      <c r="X60" s="1062"/>
      <c r="Y60" s="1063"/>
      <c r="Z60" s="1061"/>
      <c r="AA60" s="1062"/>
      <c r="AB60" s="1062"/>
      <c r="AC60" s="1062"/>
      <c r="AD60" s="1062"/>
      <c r="AE60" s="1062"/>
      <c r="AF60" s="1063"/>
      <c r="AG60" s="1070" t="s">
        <v>134</v>
      </c>
      <c r="AH60" s="1071"/>
      <c r="AI60" s="1072"/>
      <c r="AJ60" s="139"/>
      <c r="AK60" s="140"/>
      <c r="AL60" s="140"/>
      <c r="AM60" s="141"/>
      <c r="AN60" s="1073"/>
      <c r="AO60" s="1074"/>
      <c r="AP60" s="1074"/>
      <c r="AQ60" s="1075"/>
      <c r="AR60" s="139"/>
      <c r="AS60" s="140"/>
      <c r="AT60" s="140"/>
      <c r="AU60" s="141"/>
      <c r="AV60" s="179"/>
      <c r="AW60" s="180"/>
      <c r="AX60" s="180"/>
      <c r="AY60" s="180"/>
      <c r="AZ60" s="181"/>
      <c r="BA60" s="116"/>
      <c r="BB60" s="116"/>
    </row>
    <row r="61" spans="1:54" s="7" customFormat="1" ht="18" hidden="1" customHeight="1" x14ac:dyDescent="0.25">
      <c r="A61" s="114"/>
      <c r="B61" s="1022"/>
      <c r="C61" s="1023"/>
      <c r="D61" s="1023"/>
      <c r="E61" s="1023"/>
      <c r="F61" s="1023"/>
      <c r="G61" s="1023"/>
      <c r="H61" s="1023"/>
      <c r="I61" s="1023"/>
      <c r="J61" s="1023"/>
      <c r="K61" s="1024"/>
      <c r="L61" s="1031"/>
      <c r="M61" s="1032"/>
      <c r="N61" s="1032"/>
      <c r="O61" s="1033"/>
      <c r="P61" s="1056"/>
      <c r="Q61" s="1057"/>
      <c r="R61" s="1057"/>
      <c r="S61" s="1057"/>
      <c r="T61" s="1057"/>
      <c r="U61" s="1057"/>
      <c r="V61" s="1057"/>
      <c r="W61" s="1064"/>
      <c r="X61" s="1065"/>
      <c r="Y61" s="1066"/>
      <c r="Z61" s="1064"/>
      <c r="AA61" s="1065"/>
      <c r="AB61" s="1065"/>
      <c r="AC61" s="1065"/>
      <c r="AD61" s="1065"/>
      <c r="AE61" s="1065"/>
      <c r="AF61" s="1066"/>
      <c r="AG61" s="1070" t="s">
        <v>299</v>
      </c>
      <c r="AH61" s="1071"/>
      <c r="AI61" s="1072"/>
      <c r="AJ61" s="1073"/>
      <c r="AK61" s="1074"/>
      <c r="AL61" s="1074"/>
      <c r="AM61" s="1075"/>
      <c r="AN61" s="1073"/>
      <c r="AO61" s="1074"/>
      <c r="AP61" s="1074"/>
      <c r="AQ61" s="1075"/>
      <c r="AR61" s="1073"/>
      <c r="AS61" s="1074"/>
      <c r="AT61" s="1074"/>
      <c r="AU61" s="1075"/>
      <c r="AV61" s="1042"/>
      <c r="AW61" s="1043"/>
      <c r="AX61" s="1043"/>
      <c r="AY61" s="1043"/>
      <c r="AZ61" s="1045"/>
      <c r="BA61" s="116"/>
      <c r="BB61" s="116"/>
    </row>
    <row r="62" spans="1:54" s="7" customFormat="1" ht="38.25" customHeight="1" x14ac:dyDescent="0.25">
      <c r="A62" s="114"/>
      <c r="B62" s="1104"/>
      <c r="C62" s="1105"/>
      <c r="D62" s="1105"/>
      <c r="E62" s="1105"/>
      <c r="F62" s="1105"/>
      <c r="G62" s="1105"/>
      <c r="H62" s="1105"/>
      <c r="I62" s="1105"/>
      <c r="J62" s="1105"/>
      <c r="K62" s="1106"/>
      <c r="L62" s="1034"/>
      <c r="M62" s="1035"/>
      <c r="N62" s="1035"/>
      <c r="O62" s="1036"/>
      <c r="P62" s="1048"/>
      <c r="Q62" s="1049"/>
      <c r="R62" s="1049"/>
      <c r="S62" s="1049"/>
      <c r="T62" s="1049"/>
      <c r="U62" s="1049"/>
      <c r="V62" s="1049"/>
      <c r="W62" s="1173" t="s">
        <v>83</v>
      </c>
      <c r="X62" s="1174"/>
      <c r="Y62" s="1174"/>
      <c r="Z62" s="1174"/>
      <c r="AA62" s="1174"/>
      <c r="AB62" s="1174"/>
      <c r="AC62" s="1174"/>
      <c r="AD62" s="1174"/>
      <c r="AE62" s="1174"/>
      <c r="AF62" s="1286"/>
      <c r="AG62" s="1111" t="s">
        <v>326</v>
      </c>
      <c r="AH62" s="1071"/>
      <c r="AI62" s="1072"/>
      <c r="AJ62" s="1112">
        <f>AJ59</f>
        <v>60962</v>
      </c>
      <c r="AK62" s="1113"/>
      <c r="AL62" s="1113"/>
      <c r="AM62" s="1114"/>
      <c r="AN62" s="1112">
        <f t="shared" ref="AN62" si="6">AN59</f>
        <v>60962</v>
      </c>
      <c r="AO62" s="1113"/>
      <c r="AP62" s="1113"/>
      <c r="AQ62" s="1114"/>
      <c r="AR62" s="1112">
        <f t="shared" ref="AR62" si="7">AR59</f>
        <v>60962</v>
      </c>
      <c r="AS62" s="1113"/>
      <c r="AT62" s="1113"/>
      <c r="AU62" s="1114"/>
      <c r="AV62" s="1042"/>
      <c r="AW62" s="1043"/>
      <c r="AX62" s="1043"/>
      <c r="AY62" s="1043"/>
      <c r="AZ62" s="1045"/>
      <c r="BA62" s="116"/>
      <c r="BB62" s="116"/>
    </row>
    <row r="63" spans="1:54" s="7" customFormat="1" ht="16.5" customHeight="1" x14ac:dyDescent="0.25">
      <c r="A63" s="114"/>
      <c r="B63" s="1267" t="s">
        <v>452</v>
      </c>
      <c r="C63" s="1268"/>
      <c r="D63" s="1268"/>
      <c r="E63" s="1268"/>
      <c r="F63" s="1268"/>
      <c r="G63" s="1268"/>
      <c r="H63" s="1268"/>
      <c r="I63" s="1268"/>
      <c r="J63" s="1268"/>
      <c r="K63" s="1269"/>
      <c r="L63" s="1028" t="s">
        <v>451</v>
      </c>
      <c r="M63" s="1029"/>
      <c r="N63" s="1029"/>
      <c r="O63" s="1030"/>
      <c r="P63" s="1190" t="s">
        <v>450</v>
      </c>
      <c r="Q63" s="1090"/>
      <c r="R63" s="1090"/>
      <c r="S63" s="1090"/>
      <c r="T63" s="1090"/>
      <c r="U63" s="1090"/>
      <c r="V63" s="1090"/>
      <c r="W63" s="1270" t="s">
        <v>329</v>
      </c>
      <c r="X63" s="1270"/>
      <c r="Y63" s="1270"/>
      <c r="Z63" s="1270" t="s">
        <v>496</v>
      </c>
      <c r="AA63" s="1270"/>
      <c r="AB63" s="1270"/>
      <c r="AC63" s="1270"/>
      <c r="AD63" s="1270"/>
      <c r="AE63" s="1270"/>
      <c r="AF63" s="1270"/>
      <c r="AG63" s="1305" t="s">
        <v>327</v>
      </c>
      <c r="AH63" s="1176"/>
      <c r="AI63" s="1177"/>
      <c r="AJ63" s="1306">
        <v>15000</v>
      </c>
      <c r="AK63" s="1307"/>
      <c r="AL63" s="1307"/>
      <c r="AM63" s="1308"/>
      <c r="AN63" s="1312">
        <v>15000</v>
      </c>
      <c r="AO63" s="1313"/>
      <c r="AP63" s="1313"/>
      <c r="AQ63" s="1314"/>
      <c r="AR63" s="1312">
        <v>15000</v>
      </c>
      <c r="AS63" s="1313"/>
      <c r="AT63" s="1313"/>
      <c r="AU63" s="1314"/>
      <c r="AV63" s="1144"/>
      <c r="AW63" s="1145"/>
      <c r="AX63" s="1145"/>
      <c r="AY63" s="1145"/>
      <c r="AZ63" s="1153"/>
      <c r="BA63" s="116"/>
      <c r="BB63" s="116"/>
    </row>
    <row r="64" spans="1:54" s="7" customFormat="1" ht="16.5" customHeight="1" x14ac:dyDescent="0.25">
      <c r="A64" s="114"/>
      <c r="B64" s="1022"/>
      <c r="C64" s="1023"/>
      <c r="D64" s="1023"/>
      <c r="E64" s="1023"/>
      <c r="F64" s="1023"/>
      <c r="G64" s="1023"/>
      <c r="H64" s="1023"/>
      <c r="I64" s="1023"/>
      <c r="J64" s="1023"/>
      <c r="K64" s="1024"/>
      <c r="L64" s="1031"/>
      <c r="M64" s="1032"/>
      <c r="N64" s="1032"/>
      <c r="O64" s="1033"/>
      <c r="P64" s="1056"/>
      <c r="Q64" s="1057"/>
      <c r="R64" s="1057"/>
      <c r="S64" s="1057"/>
      <c r="T64" s="1057"/>
      <c r="U64" s="1057"/>
      <c r="V64" s="1057"/>
      <c r="W64" s="1270"/>
      <c r="X64" s="1270"/>
      <c r="Y64" s="1270"/>
      <c r="Z64" s="1270"/>
      <c r="AA64" s="1270"/>
      <c r="AB64" s="1270"/>
      <c r="AC64" s="1270"/>
      <c r="AD64" s="1270"/>
      <c r="AE64" s="1270"/>
      <c r="AF64" s="1270"/>
      <c r="AG64" s="1200"/>
      <c r="AH64" s="1201"/>
      <c r="AI64" s="1202"/>
      <c r="AJ64" s="1309"/>
      <c r="AK64" s="1310"/>
      <c r="AL64" s="1310"/>
      <c r="AM64" s="1311"/>
      <c r="AN64" s="1318"/>
      <c r="AO64" s="1319"/>
      <c r="AP64" s="1319"/>
      <c r="AQ64" s="1320"/>
      <c r="AR64" s="1318"/>
      <c r="AS64" s="1319"/>
      <c r="AT64" s="1319"/>
      <c r="AU64" s="1320"/>
      <c r="AV64" s="1141"/>
      <c r="AW64" s="1142"/>
      <c r="AX64" s="1142"/>
      <c r="AY64" s="1142"/>
      <c r="AZ64" s="1154"/>
      <c r="BA64" s="116"/>
      <c r="BB64" s="116"/>
    </row>
    <row r="65" spans="1:54" s="7" customFormat="1" ht="16.5" customHeight="1" x14ac:dyDescent="0.25">
      <c r="A65" s="114"/>
      <c r="B65" s="1022"/>
      <c r="C65" s="1023"/>
      <c r="D65" s="1023"/>
      <c r="E65" s="1023"/>
      <c r="F65" s="1023"/>
      <c r="G65" s="1023"/>
      <c r="H65" s="1023"/>
      <c r="I65" s="1023"/>
      <c r="J65" s="1023"/>
      <c r="K65" s="1024"/>
      <c r="L65" s="1031"/>
      <c r="M65" s="1032"/>
      <c r="N65" s="1032"/>
      <c r="O65" s="1033"/>
      <c r="P65" s="1056"/>
      <c r="Q65" s="1057"/>
      <c r="R65" s="1057"/>
      <c r="S65" s="1057"/>
      <c r="T65" s="1057"/>
      <c r="U65" s="1057"/>
      <c r="V65" s="1057"/>
      <c r="W65" s="1299" t="s">
        <v>83</v>
      </c>
      <c r="X65" s="1300"/>
      <c r="Y65" s="1300"/>
      <c r="Z65" s="1300"/>
      <c r="AA65" s="1300"/>
      <c r="AB65" s="1300"/>
      <c r="AC65" s="1300"/>
      <c r="AD65" s="1300"/>
      <c r="AE65" s="1300"/>
      <c r="AF65" s="1301"/>
      <c r="AG65" s="1305" t="s">
        <v>328</v>
      </c>
      <c r="AH65" s="1176"/>
      <c r="AI65" s="1177"/>
      <c r="AJ65" s="1312">
        <f>AJ63</f>
        <v>15000</v>
      </c>
      <c r="AK65" s="1313"/>
      <c r="AL65" s="1313"/>
      <c r="AM65" s="1314"/>
      <c r="AN65" s="1312">
        <f t="shared" ref="AN65" si="8">AN63</f>
        <v>15000</v>
      </c>
      <c r="AO65" s="1313"/>
      <c r="AP65" s="1313"/>
      <c r="AQ65" s="1314"/>
      <c r="AR65" s="1312">
        <f t="shared" ref="AR65" si="9">AR63</f>
        <v>15000</v>
      </c>
      <c r="AS65" s="1313"/>
      <c r="AT65" s="1313"/>
      <c r="AU65" s="1314"/>
      <c r="AV65" s="1144"/>
      <c r="AW65" s="1145"/>
      <c r="AX65" s="1145"/>
      <c r="AY65" s="1145"/>
      <c r="AZ65" s="1153"/>
      <c r="BA65" s="116"/>
      <c r="BB65" s="116"/>
    </row>
    <row r="66" spans="1:54" s="7" customFormat="1" ht="16.5" customHeight="1" thickBot="1" x14ac:dyDescent="0.3">
      <c r="A66" s="114"/>
      <c r="B66" s="1025"/>
      <c r="C66" s="1026"/>
      <c r="D66" s="1026"/>
      <c r="E66" s="1026"/>
      <c r="F66" s="1026"/>
      <c r="G66" s="1026"/>
      <c r="H66" s="1026"/>
      <c r="I66" s="1026"/>
      <c r="J66" s="1026"/>
      <c r="K66" s="1027"/>
      <c r="L66" s="1034"/>
      <c r="M66" s="1035"/>
      <c r="N66" s="1035"/>
      <c r="O66" s="1036"/>
      <c r="P66" s="1191"/>
      <c r="Q66" s="1192"/>
      <c r="R66" s="1192"/>
      <c r="S66" s="1192"/>
      <c r="T66" s="1192"/>
      <c r="U66" s="1192"/>
      <c r="V66" s="1192"/>
      <c r="W66" s="1302"/>
      <c r="X66" s="1303"/>
      <c r="Y66" s="1303"/>
      <c r="Z66" s="1303"/>
      <c r="AA66" s="1303"/>
      <c r="AB66" s="1303"/>
      <c r="AC66" s="1303"/>
      <c r="AD66" s="1303"/>
      <c r="AE66" s="1303"/>
      <c r="AF66" s="1304"/>
      <c r="AG66" s="1064"/>
      <c r="AH66" s="1065"/>
      <c r="AI66" s="1066"/>
      <c r="AJ66" s="1315"/>
      <c r="AK66" s="1316"/>
      <c r="AL66" s="1316"/>
      <c r="AM66" s="1317"/>
      <c r="AN66" s="1315"/>
      <c r="AO66" s="1316"/>
      <c r="AP66" s="1316"/>
      <c r="AQ66" s="1317"/>
      <c r="AR66" s="1315"/>
      <c r="AS66" s="1316"/>
      <c r="AT66" s="1316"/>
      <c r="AU66" s="1317"/>
      <c r="AV66" s="1321"/>
      <c r="AW66" s="1322"/>
      <c r="AX66" s="1322"/>
      <c r="AY66" s="1322"/>
      <c r="AZ66" s="1323"/>
      <c r="BA66" s="116"/>
      <c r="BB66" s="116"/>
    </row>
    <row r="67" spans="1:54" s="7" customFormat="1" ht="18" customHeight="1" thickBot="1" x14ac:dyDescent="0.3">
      <c r="A67" s="114"/>
      <c r="B67" s="1019" t="s">
        <v>335</v>
      </c>
      <c r="C67" s="1020"/>
      <c r="D67" s="1020"/>
      <c r="E67" s="1020"/>
      <c r="F67" s="1020"/>
      <c r="G67" s="1020"/>
      <c r="H67" s="1020"/>
      <c r="I67" s="1020"/>
      <c r="J67" s="1020"/>
      <c r="K67" s="1021"/>
      <c r="L67" s="1028" t="s">
        <v>331</v>
      </c>
      <c r="M67" s="1029"/>
      <c r="N67" s="1029"/>
      <c r="O67" s="1030"/>
      <c r="P67" s="1046" t="s">
        <v>330</v>
      </c>
      <c r="Q67" s="1047"/>
      <c r="R67" s="1047"/>
      <c r="S67" s="1047"/>
      <c r="T67" s="1047"/>
      <c r="U67" s="1047"/>
      <c r="V67" s="1047"/>
      <c r="W67" s="1061" t="s">
        <v>329</v>
      </c>
      <c r="X67" s="1062"/>
      <c r="Y67" s="1063"/>
      <c r="Z67" s="1061" t="s">
        <v>496</v>
      </c>
      <c r="AA67" s="1062"/>
      <c r="AB67" s="1062"/>
      <c r="AC67" s="1062"/>
      <c r="AD67" s="1062"/>
      <c r="AE67" s="1062"/>
      <c r="AF67" s="1063"/>
      <c r="AG67" s="1067" t="s">
        <v>337</v>
      </c>
      <c r="AH67" s="1068"/>
      <c r="AI67" s="1069"/>
      <c r="AJ67" s="928">
        <v>44400</v>
      </c>
      <c r="AK67" s="929"/>
      <c r="AL67" s="929"/>
      <c r="AM67" s="930"/>
      <c r="AN67" s="957">
        <v>100000</v>
      </c>
      <c r="AO67" s="984"/>
      <c r="AP67" s="984"/>
      <c r="AQ67" s="985"/>
      <c r="AR67" s="957">
        <v>100000</v>
      </c>
      <c r="AS67" s="984"/>
      <c r="AT67" s="984"/>
      <c r="AU67" s="985"/>
      <c r="AV67" s="1103"/>
      <c r="AW67" s="958"/>
      <c r="AX67" s="958"/>
      <c r="AY67" s="958"/>
      <c r="AZ67" s="959"/>
      <c r="BA67" s="116"/>
      <c r="BB67" s="116"/>
    </row>
    <row r="68" spans="1:54" s="7" customFormat="1" ht="18" hidden="1" customHeight="1" x14ac:dyDescent="0.25">
      <c r="A68" s="114"/>
      <c r="B68" s="1022"/>
      <c r="C68" s="1023"/>
      <c r="D68" s="1023"/>
      <c r="E68" s="1023"/>
      <c r="F68" s="1023"/>
      <c r="G68" s="1023"/>
      <c r="H68" s="1023"/>
      <c r="I68" s="1023"/>
      <c r="J68" s="1023"/>
      <c r="K68" s="1024"/>
      <c r="L68" s="1031"/>
      <c r="M68" s="1032"/>
      <c r="N68" s="1032"/>
      <c r="O68" s="1033"/>
      <c r="P68" s="1056"/>
      <c r="Q68" s="1057"/>
      <c r="R68" s="1057"/>
      <c r="S68" s="1057"/>
      <c r="T68" s="1057"/>
      <c r="U68" s="1057"/>
      <c r="V68" s="1057"/>
      <c r="W68" s="1061"/>
      <c r="X68" s="1062"/>
      <c r="Y68" s="1063"/>
      <c r="Z68" s="1061"/>
      <c r="AA68" s="1062"/>
      <c r="AB68" s="1062"/>
      <c r="AC68" s="1062"/>
      <c r="AD68" s="1062"/>
      <c r="AE68" s="1062"/>
      <c r="AF68" s="1063"/>
      <c r="AG68" s="1070"/>
      <c r="AH68" s="1071"/>
      <c r="AI68" s="1072"/>
      <c r="AJ68" s="203"/>
      <c r="AK68" s="204"/>
      <c r="AL68" s="204"/>
      <c r="AM68" s="205"/>
      <c r="AN68" s="1073"/>
      <c r="AO68" s="1074"/>
      <c r="AP68" s="1074"/>
      <c r="AQ68" s="1075"/>
      <c r="AR68" s="139"/>
      <c r="AS68" s="140"/>
      <c r="AT68" s="140"/>
      <c r="AU68" s="141"/>
      <c r="AV68" s="179"/>
      <c r="AW68" s="180"/>
      <c r="AX68" s="180"/>
      <c r="AY68" s="180"/>
      <c r="AZ68" s="181"/>
      <c r="BA68" s="116"/>
      <c r="BB68" s="116"/>
    </row>
    <row r="69" spans="1:54" s="7" customFormat="1" ht="18" hidden="1" customHeight="1" x14ac:dyDescent="0.25">
      <c r="A69" s="114"/>
      <c r="B69" s="1022"/>
      <c r="C69" s="1023"/>
      <c r="D69" s="1023"/>
      <c r="E69" s="1023"/>
      <c r="F69" s="1023"/>
      <c r="G69" s="1023"/>
      <c r="H69" s="1023"/>
      <c r="I69" s="1023"/>
      <c r="J69" s="1023"/>
      <c r="K69" s="1024"/>
      <c r="L69" s="1031"/>
      <c r="M69" s="1032"/>
      <c r="N69" s="1032"/>
      <c r="O69" s="1033"/>
      <c r="P69" s="1056"/>
      <c r="Q69" s="1057"/>
      <c r="R69" s="1057"/>
      <c r="S69" s="1057"/>
      <c r="T69" s="1057"/>
      <c r="U69" s="1057"/>
      <c r="V69" s="1057"/>
      <c r="W69" s="1064"/>
      <c r="X69" s="1065"/>
      <c r="Y69" s="1066"/>
      <c r="Z69" s="1064"/>
      <c r="AA69" s="1065"/>
      <c r="AB69" s="1065"/>
      <c r="AC69" s="1065"/>
      <c r="AD69" s="1065"/>
      <c r="AE69" s="1065"/>
      <c r="AF69" s="1066"/>
      <c r="AG69" s="1070"/>
      <c r="AH69" s="1071"/>
      <c r="AI69" s="1072"/>
      <c r="AJ69" s="947"/>
      <c r="AK69" s="948"/>
      <c r="AL69" s="948"/>
      <c r="AM69" s="949"/>
      <c r="AN69" s="1073"/>
      <c r="AO69" s="1074"/>
      <c r="AP69" s="1074"/>
      <c r="AQ69" s="1075"/>
      <c r="AR69" s="1073"/>
      <c r="AS69" s="1074"/>
      <c r="AT69" s="1074"/>
      <c r="AU69" s="1075"/>
      <c r="AV69" s="1042"/>
      <c r="AW69" s="1043"/>
      <c r="AX69" s="1043"/>
      <c r="AY69" s="1043"/>
      <c r="AZ69" s="1045"/>
      <c r="BA69" s="116"/>
      <c r="BB69" s="116"/>
    </row>
    <row r="70" spans="1:54" s="7" customFormat="1" ht="15" customHeight="1" thickBot="1" x14ac:dyDescent="0.3">
      <c r="A70" s="114"/>
      <c r="B70" s="1104"/>
      <c r="C70" s="1105"/>
      <c r="D70" s="1105"/>
      <c r="E70" s="1105"/>
      <c r="F70" s="1105"/>
      <c r="G70" s="1105"/>
      <c r="H70" s="1105"/>
      <c r="I70" s="1105"/>
      <c r="J70" s="1105"/>
      <c r="K70" s="1106"/>
      <c r="L70" s="1034"/>
      <c r="M70" s="1035"/>
      <c r="N70" s="1035"/>
      <c r="O70" s="1036"/>
      <c r="P70" s="1048"/>
      <c r="Q70" s="1049"/>
      <c r="R70" s="1049"/>
      <c r="S70" s="1049"/>
      <c r="T70" s="1049"/>
      <c r="U70" s="1049"/>
      <c r="V70" s="1049"/>
      <c r="W70" s="1097" t="s">
        <v>83</v>
      </c>
      <c r="X70" s="1098"/>
      <c r="Y70" s="1098"/>
      <c r="Z70" s="1098"/>
      <c r="AA70" s="1098"/>
      <c r="AB70" s="1098"/>
      <c r="AC70" s="1098"/>
      <c r="AD70" s="1098"/>
      <c r="AE70" s="1098"/>
      <c r="AF70" s="1099"/>
      <c r="AG70" s="1111" t="s">
        <v>338</v>
      </c>
      <c r="AH70" s="1071"/>
      <c r="AI70" s="1072"/>
      <c r="AJ70" s="1108">
        <f>AJ67</f>
        <v>44400</v>
      </c>
      <c r="AK70" s="1109"/>
      <c r="AL70" s="1109"/>
      <c r="AM70" s="1110"/>
      <c r="AN70" s="1108">
        <f t="shared" ref="AN70" si="10">AN67</f>
        <v>100000</v>
      </c>
      <c r="AO70" s="1109"/>
      <c r="AP70" s="1109"/>
      <c r="AQ70" s="1110"/>
      <c r="AR70" s="1108">
        <f t="shared" ref="AR70" si="11">AR67</f>
        <v>100000</v>
      </c>
      <c r="AS70" s="1109"/>
      <c r="AT70" s="1109"/>
      <c r="AU70" s="1110"/>
      <c r="AV70" s="1073"/>
      <c r="AW70" s="1043"/>
      <c r="AX70" s="1043"/>
      <c r="AY70" s="1043"/>
      <c r="AZ70" s="1045"/>
      <c r="BA70" s="116"/>
      <c r="BB70" s="116"/>
    </row>
    <row r="71" spans="1:54" s="7" customFormat="1" ht="18" customHeight="1" thickBot="1" x14ac:dyDescent="0.3">
      <c r="A71" s="114"/>
      <c r="B71" s="1019" t="s">
        <v>333</v>
      </c>
      <c r="C71" s="1020"/>
      <c r="D71" s="1020"/>
      <c r="E71" s="1020"/>
      <c r="F71" s="1020"/>
      <c r="G71" s="1020"/>
      <c r="H71" s="1020"/>
      <c r="I71" s="1020"/>
      <c r="J71" s="1020"/>
      <c r="K71" s="1021"/>
      <c r="L71" s="1028" t="s">
        <v>334</v>
      </c>
      <c r="M71" s="1029"/>
      <c r="N71" s="1029"/>
      <c r="O71" s="1030"/>
      <c r="P71" s="1046" t="s">
        <v>332</v>
      </c>
      <c r="Q71" s="1047"/>
      <c r="R71" s="1047"/>
      <c r="S71" s="1047"/>
      <c r="T71" s="1047"/>
      <c r="U71" s="1047"/>
      <c r="V71" s="1047"/>
      <c r="W71" s="1058" t="s">
        <v>329</v>
      </c>
      <c r="X71" s="1059"/>
      <c r="Y71" s="1060"/>
      <c r="Z71" s="1058" t="s">
        <v>496</v>
      </c>
      <c r="AA71" s="1059"/>
      <c r="AB71" s="1059"/>
      <c r="AC71" s="1059"/>
      <c r="AD71" s="1059"/>
      <c r="AE71" s="1059"/>
      <c r="AF71" s="1060"/>
      <c r="AG71" s="1067" t="s">
        <v>343</v>
      </c>
      <c r="AH71" s="1068"/>
      <c r="AI71" s="1069"/>
      <c r="AJ71" s="928">
        <v>26300</v>
      </c>
      <c r="AK71" s="929"/>
      <c r="AL71" s="929"/>
      <c r="AM71" s="930"/>
      <c r="AN71" s="957">
        <v>26300</v>
      </c>
      <c r="AO71" s="984"/>
      <c r="AP71" s="984"/>
      <c r="AQ71" s="985"/>
      <c r="AR71" s="957">
        <v>26300</v>
      </c>
      <c r="AS71" s="984"/>
      <c r="AT71" s="984"/>
      <c r="AU71" s="985"/>
      <c r="AV71" s="957"/>
      <c r="AW71" s="958"/>
      <c r="AX71" s="958"/>
      <c r="AY71" s="958"/>
      <c r="AZ71" s="959"/>
      <c r="BA71" s="116"/>
      <c r="BB71" s="116"/>
    </row>
    <row r="72" spans="1:54" s="7" customFormat="1" ht="18" hidden="1" customHeight="1" x14ac:dyDescent="0.25">
      <c r="A72" s="114"/>
      <c r="B72" s="1022"/>
      <c r="C72" s="1023"/>
      <c r="D72" s="1023"/>
      <c r="E72" s="1023"/>
      <c r="F72" s="1023"/>
      <c r="G72" s="1023"/>
      <c r="H72" s="1023"/>
      <c r="I72" s="1023"/>
      <c r="J72" s="1023"/>
      <c r="K72" s="1024"/>
      <c r="L72" s="1031"/>
      <c r="M72" s="1032"/>
      <c r="N72" s="1032"/>
      <c r="O72" s="1033"/>
      <c r="P72" s="1056"/>
      <c r="Q72" s="1057"/>
      <c r="R72" s="1057"/>
      <c r="S72" s="1057"/>
      <c r="T72" s="1057"/>
      <c r="U72" s="1057"/>
      <c r="V72" s="1057"/>
      <c r="W72" s="1061"/>
      <c r="X72" s="1062"/>
      <c r="Y72" s="1063"/>
      <c r="Z72" s="1061"/>
      <c r="AA72" s="1062"/>
      <c r="AB72" s="1062"/>
      <c r="AC72" s="1062"/>
      <c r="AD72" s="1062"/>
      <c r="AE72" s="1062"/>
      <c r="AF72" s="1063"/>
      <c r="AG72" s="1070"/>
      <c r="AH72" s="1071"/>
      <c r="AI72" s="1072"/>
      <c r="AJ72" s="203"/>
      <c r="AK72" s="204"/>
      <c r="AL72" s="204"/>
      <c r="AM72" s="205"/>
      <c r="AN72" s="1073"/>
      <c r="AO72" s="1074"/>
      <c r="AP72" s="1074"/>
      <c r="AQ72" s="1075"/>
      <c r="AR72" s="139"/>
      <c r="AS72" s="140"/>
      <c r="AT72" s="140"/>
      <c r="AU72" s="141"/>
      <c r="AV72" s="179"/>
      <c r="AW72" s="180"/>
      <c r="AX72" s="180"/>
      <c r="AY72" s="180"/>
      <c r="AZ72" s="181"/>
      <c r="BA72" s="116"/>
      <c r="BB72" s="116"/>
    </row>
    <row r="73" spans="1:54" s="7" customFormat="1" ht="18" hidden="1" customHeight="1" x14ac:dyDescent="0.25">
      <c r="A73" s="114"/>
      <c r="B73" s="1022"/>
      <c r="C73" s="1023"/>
      <c r="D73" s="1023"/>
      <c r="E73" s="1023"/>
      <c r="F73" s="1023"/>
      <c r="G73" s="1023"/>
      <c r="H73" s="1023"/>
      <c r="I73" s="1023"/>
      <c r="J73" s="1023"/>
      <c r="K73" s="1024"/>
      <c r="L73" s="1031"/>
      <c r="M73" s="1032"/>
      <c r="N73" s="1032"/>
      <c r="O73" s="1033"/>
      <c r="P73" s="1056"/>
      <c r="Q73" s="1057"/>
      <c r="R73" s="1057"/>
      <c r="S73" s="1057"/>
      <c r="T73" s="1057"/>
      <c r="U73" s="1057"/>
      <c r="V73" s="1057"/>
      <c r="W73" s="1064"/>
      <c r="X73" s="1065"/>
      <c r="Y73" s="1066"/>
      <c r="Z73" s="1064"/>
      <c r="AA73" s="1065"/>
      <c r="AB73" s="1065"/>
      <c r="AC73" s="1065"/>
      <c r="AD73" s="1065"/>
      <c r="AE73" s="1065"/>
      <c r="AF73" s="1066"/>
      <c r="AG73" s="1070"/>
      <c r="AH73" s="1071"/>
      <c r="AI73" s="1072"/>
      <c r="AJ73" s="947"/>
      <c r="AK73" s="948"/>
      <c r="AL73" s="948"/>
      <c r="AM73" s="949"/>
      <c r="AN73" s="1073"/>
      <c r="AO73" s="1074"/>
      <c r="AP73" s="1074"/>
      <c r="AQ73" s="1075"/>
      <c r="AR73" s="1073"/>
      <c r="AS73" s="1074"/>
      <c r="AT73" s="1074"/>
      <c r="AU73" s="1075"/>
      <c r="AV73" s="1042"/>
      <c r="AW73" s="1043"/>
      <c r="AX73" s="1043"/>
      <c r="AY73" s="1043"/>
      <c r="AZ73" s="1045"/>
      <c r="BA73" s="116"/>
      <c r="BB73" s="116"/>
    </row>
    <row r="74" spans="1:54" s="7" customFormat="1" ht="18.75" customHeight="1" thickBot="1" x14ac:dyDescent="0.3">
      <c r="A74" s="114"/>
      <c r="B74" s="1025"/>
      <c r="C74" s="1026"/>
      <c r="D74" s="1026"/>
      <c r="E74" s="1026"/>
      <c r="F74" s="1026"/>
      <c r="G74" s="1026"/>
      <c r="H74" s="1026"/>
      <c r="I74" s="1026"/>
      <c r="J74" s="1026"/>
      <c r="K74" s="1027"/>
      <c r="L74" s="1034"/>
      <c r="M74" s="1035"/>
      <c r="N74" s="1035"/>
      <c r="O74" s="1036"/>
      <c r="P74" s="1191"/>
      <c r="Q74" s="1192"/>
      <c r="R74" s="1192"/>
      <c r="S74" s="1192"/>
      <c r="T74" s="1192"/>
      <c r="U74" s="1192"/>
      <c r="V74" s="1192"/>
      <c r="W74" s="1097" t="s">
        <v>83</v>
      </c>
      <c r="X74" s="1098"/>
      <c r="Y74" s="1098"/>
      <c r="Z74" s="1098"/>
      <c r="AA74" s="1098"/>
      <c r="AB74" s="1098"/>
      <c r="AC74" s="1098"/>
      <c r="AD74" s="1098"/>
      <c r="AE74" s="1098"/>
      <c r="AF74" s="1099"/>
      <c r="AG74" s="1111" t="s">
        <v>344</v>
      </c>
      <c r="AH74" s="1071"/>
      <c r="AI74" s="1072"/>
      <c r="AJ74" s="1108">
        <f>AJ71</f>
        <v>26300</v>
      </c>
      <c r="AK74" s="1109"/>
      <c r="AL74" s="1109"/>
      <c r="AM74" s="1110"/>
      <c r="AN74" s="1108">
        <f t="shared" ref="AN74" si="12">AN71</f>
        <v>26300</v>
      </c>
      <c r="AO74" s="1109"/>
      <c r="AP74" s="1109"/>
      <c r="AQ74" s="1110"/>
      <c r="AR74" s="1108">
        <f t="shared" ref="AR74" si="13">AR71</f>
        <v>26300</v>
      </c>
      <c r="AS74" s="1109"/>
      <c r="AT74" s="1109"/>
      <c r="AU74" s="1110"/>
      <c r="AV74" s="1073"/>
      <c r="AW74" s="1043"/>
      <c r="AX74" s="1043"/>
      <c r="AY74" s="1043"/>
      <c r="AZ74" s="1045"/>
      <c r="BA74" s="116"/>
      <c r="BB74" s="116"/>
    </row>
    <row r="75" spans="1:54" s="7" customFormat="1" ht="17.25" customHeight="1" x14ac:dyDescent="0.25">
      <c r="A75" s="114"/>
      <c r="B75" s="1019" t="s">
        <v>342</v>
      </c>
      <c r="C75" s="1020"/>
      <c r="D75" s="1020"/>
      <c r="E75" s="1020"/>
      <c r="F75" s="1020"/>
      <c r="G75" s="1020"/>
      <c r="H75" s="1020"/>
      <c r="I75" s="1020"/>
      <c r="J75" s="1020"/>
      <c r="K75" s="1021"/>
      <c r="L75" s="1028" t="s">
        <v>340</v>
      </c>
      <c r="M75" s="1029"/>
      <c r="N75" s="1029"/>
      <c r="O75" s="1030"/>
      <c r="P75" s="1046" t="s">
        <v>341</v>
      </c>
      <c r="Q75" s="1047"/>
      <c r="R75" s="1047"/>
      <c r="S75" s="1047"/>
      <c r="T75" s="1047"/>
      <c r="U75" s="1047"/>
      <c r="V75" s="1047"/>
      <c r="W75" s="1058" t="s">
        <v>329</v>
      </c>
      <c r="X75" s="1059"/>
      <c r="Y75" s="1060"/>
      <c r="Z75" s="1058" t="s">
        <v>496</v>
      </c>
      <c r="AA75" s="1059"/>
      <c r="AB75" s="1059"/>
      <c r="AC75" s="1059"/>
      <c r="AD75" s="1059"/>
      <c r="AE75" s="1059"/>
      <c r="AF75" s="1060"/>
      <c r="AG75" s="1067" t="s">
        <v>346</v>
      </c>
      <c r="AH75" s="1068"/>
      <c r="AI75" s="1069"/>
      <c r="AJ75" s="928">
        <v>33100</v>
      </c>
      <c r="AK75" s="929"/>
      <c r="AL75" s="929"/>
      <c r="AM75" s="930"/>
      <c r="AN75" s="957">
        <v>69800</v>
      </c>
      <c r="AO75" s="984"/>
      <c r="AP75" s="984"/>
      <c r="AQ75" s="985"/>
      <c r="AR75" s="957">
        <v>69800</v>
      </c>
      <c r="AS75" s="984"/>
      <c r="AT75" s="984"/>
      <c r="AU75" s="985"/>
      <c r="AV75" s="1073"/>
      <c r="AW75" s="1043"/>
      <c r="AX75" s="1043"/>
      <c r="AY75" s="1043"/>
      <c r="AZ75" s="1045"/>
      <c r="BA75" s="116"/>
      <c r="BB75" s="116"/>
    </row>
    <row r="76" spans="1:54" s="7" customFormat="1" ht="18.75" hidden="1" customHeight="1" x14ac:dyDescent="0.25">
      <c r="A76" s="114"/>
      <c r="B76" s="1022"/>
      <c r="C76" s="1023"/>
      <c r="D76" s="1023"/>
      <c r="E76" s="1023"/>
      <c r="F76" s="1023"/>
      <c r="G76" s="1023"/>
      <c r="H76" s="1023"/>
      <c r="I76" s="1023"/>
      <c r="J76" s="1023"/>
      <c r="K76" s="1024"/>
      <c r="L76" s="1031"/>
      <c r="M76" s="1032"/>
      <c r="N76" s="1032"/>
      <c r="O76" s="1033"/>
      <c r="P76" s="1056"/>
      <c r="Q76" s="1057"/>
      <c r="R76" s="1057"/>
      <c r="S76" s="1057"/>
      <c r="T76" s="1057"/>
      <c r="U76" s="1057"/>
      <c r="V76" s="1057"/>
      <c r="W76" s="1061"/>
      <c r="X76" s="1062"/>
      <c r="Y76" s="1063"/>
      <c r="Z76" s="1061"/>
      <c r="AA76" s="1062"/>
      <c r="AB76" s="1062"/>
      <c r="AC76" s="1062"/>
      <c r="AD76" s="1062"/>
      <c r="AE76" s="1062"/>
      <c r="AF76" s="1063"/>
      <c r="AG76" s="1070"/>
      <c r="AH76" s="1071"/>
      <c r="AI76" s="1072"/>
      <c r="AJ76" s="203"/>
      <c r="AK76" s="204"/>
      <c r="AL76" s="204"/>
      <c r="AM76" s="205"/>
      <c r="AN76" s="1073"/>
      <c r="AO76" s="1074"/>
      <c r="AP76" s="1074"/>
      <c r="AQ76" s="1075"/>
      <c r="AR76" s="197"/>
      <c r="AS76" s="198"/>
      <c r="AT76" s="198"/>
      <c r="AU76" s="199"/>
      <c r="AV76" s="200"/>
      <c r="AW76" s="201"/>
      <c r="AX76" s="201"/>
      <c r="AY76" s="201"/>
      <c r="AZ76" s="202"/>
      <c r="BA76" s="116"/>
      <c r="BB76" s="116"/>
    </row>
    <row r="77" spans="1:54" s="7" customFormat="1" ht="0.75" customHeight="1" thickBot="1" x14ac:dyDescent="0.3">
      <c r="A77" s="114"/>
      <c r="B77" s="1022"/>
      <c r="C77" s="1023"/>
      <c r="D77" s="1023"/>
      <c r="E77" s="1023"/>
      <c r="F77" s="1023"/>
      <c r="G77" s="1023"/>
      <c r="H77" s="1023"/>
      <c r="I77" s="1023"/>
      <c r="J77" s="1023"/>
      <c r="K77" s="1024"/>
      <c r="L77" s="1031"/>
      <c r="M77" s="1032"/>
      <c r="N77" s="1032"/>
      <c r="O77" s="1033"/>
      <c r="P77" s="1056"/>
      <c r="Q77" s="1057"/>
      <c r="R77" s="1057"/>
      <c r="S77" s="1057"/>
      <c r="T77" s="1057"/>
      <c r="U77" s="1057"/>
      <c r="V77" s="1057"/>
      <c r="W77" s="1064"/>
      <c r="X77" s="1065"/>
      <c r="Y77" s="1066"/>
      <c r="Z77" s="1064"/>
      <c r="AA77" s="1065"/>
      <c r="AB77" s="1065"/>
      <c r="AC77" s="1065"/>
      <c r="AD77" s="1065"/>
      <c r="AE77" s="1065"/>
      <c r="AF77" s="1066"/>
      <c r="AG77" s="1070"/>
      <c r="AH77" s="1071"/>
      <c r="AI77" s="1072"/>
      <c r="AJ77" s="947">
        <v>3</v>
      </c>
      <c r="AK77" s="948"/>
      <c r="AL77" s="948"/>
      <c r="AM77" s="949"/>
      <c r="AN77" s="1073"/>
      <c r="AO77" s="1074"/>
      <c r="AP77" s="1074"/>
      <c r="AQ77" s="1075"/>
      <c r="AR77" s="1073"/>
      <c r="AS77" s="1074"/>
      <c r="AT77" s="1074"/>
      <c r="AU77" s="1075"/>
      <c r="AV77" s="1073"/>
      <c r="AW77" s="1043"/>
      <c r="AX77" s="1043"/>
      <c r="AY77" s="1043"/>
      <c r="AZ77" s="1045"/>
      <c r="BA77" s="116"/>
      <c r="BB77" s="116"/>
    </row>
    <row r="78" spans="1:54" s="7" customFormat="1" ht="31.5" customHeight="1" thickBot="1" x14ac:dyDescent="0.3">
      <c r="A78" s="114"/>
      <c r="B78" s="1104"/>
      <c r="C78" s="1105"/>
      <c r="D78" s="1105"/>
      <c r="E78" s="1105"/>
      <c r="F78" s="1105"/>
      <c r="G78" s="1105"/>
      <c r="H78" s="1105"/>
      <c r="I78" s="1105"/>
      <c r="J78" s="1105"/>
      <c r="K78" s="1106"/>
      <c r="L78" s="1034"/>
      <c r="M78" s="1035"/>
      <c r="N78" s="1035"/>
      <c r="O78" s="1036"/>
      <c r="P78" s="1048"/>
      <c r="Q78" s="1049"/>
      <c r="R78" s="1049"/>
      <c r="S78" s="1049"/>
      <c r="T78" s="1049"/>
      <c r="U78" s="1049"/>
      <c r="V78" s="1049"/>
      <c r="W78" s="1097" t="s">
        <v>83</v>
      </c>
      <c r="X78" s="1098"/>
      <c r="Y78" s="1098"/>
      <c r="Z78" s="1098"/>
      <c r="AA78" s="1098"/>
      <c r="AB78" s="1098"/>
      <c r="AC78" s="1098"/>
      <c r="AD78" s="1098"/>
      <c r="AE78" s="1098"/>
      <c r="AF78" s="1099"/>
      <c r="AG78" s="1111" t="s">
        <v>345</v>
      </c>
      <c r="AH78" s="1071"/>
      <c r="AI78" s="1072"/>
      <c r="AJ78" s="1108">
        <f>AJ75</f>
        <v>33100</v>
      </c>
      <c r="AK78" s="1109"/>
      <c r="AL78" s="1109"/>
      <c r="AM78" s="1110"/>
      <c r="AN78" s="1112">
        <f>AN75</f>
        <v>69800</v>
      </c>
      <c r="AO78" s="1113"/>
      <c r="AP78" s="1113"/>
      <c r="AQ78" s="1114"/>
      <c r="AR78" s="1112">
        <f>AR75</f>
        <v>69800</v>
      </c>
      <c r="AS78" s="1113"/>
      <c r="AT78" s="1113"/>
      <c r="AU78" s="1114"/>
      <c r="AV78" s="1073"/>
      <c r="AW78" s="1043"/>
      <c r="AX78" s="1043"/>
      <c r="AY78" s="1043"/>
      <c r="AZ78" s="1045"/>
      <c r="BA78" s="116"/>
      <c r="BB78" s="116"/>
    </row>
    <row r="79" spans="1:54" s="7" customFormat="1" ht="18" customHeight="1" thickBot="1" x14ac:dyDescent="0.3">
      <c r="A79" s="114"/>
      <c r="B79" s="1019" t="s">
        <v>502</v>
      </c>
      <c r="C79" s="1020"/>
      <c r="D79" s="1020"/>
      <c r="E79" s="1020"/>
      <c r="F79" s="1020"/>
      <c r="G79" s="1020"/>
      <c r="H79" s="1020"/>
      <c r="I79" s="1020"/>
      <c r="J79" s="1020"/>
      <c r="K79" s="1021"/>
      <c r="L79" s="1028" t="s">
        <v>426</v>
      </c>
      <c r="M79" s="1029"/>
      <c r="N79" s="1029"/>
      <c r="O79" s="1030"/>
      <c r="P79" s="1046" t="s">
        <v>503</v>
      </c>
      <c r="Q79" s="1047"/>
      <c r="R79" s="1047"/>
      <c r="S79" s="1047"/>
      <c r="T79" s="1047"/>
      <c r="U79" s="1047"/>
      <c r="V79" s="1047"/>
      <c r="W79" s="1058" t="s">
        <v>329</v>
      </c>
      <c r="X79" s="1059"/>
      <c r="Y79" s="1060"/>
      <c r="Z79" s="1058" t="s">
        <v>496</v>
      </c>
      <c r="AA79" s="1059"/>
      <c r="AB79" s="1059"/>
      <c r="AC79" s="1059"/>
      <c r="AD79" s="1059"/>
      <c r="AE79" s="1059"/>
      <c r="AF79" s="1060"/>
      <c r="AG79" s="1067" t="s">
        <v>348</v>
      </c>
      <c r="AH79" s="1068"/>
      <c r="AI79" s="1069"/>
      <c r="AJ79" s="928">
        <v>1099570.44</v>
      </c>
      <c r="AK79" s="929"/>
      <c r="AL79" s="929"/>
      <c r="AM79" s="930"/>
      <c r="AN79" s="957"/>
      <c r="AO79" s="984"/>
      <c r="AP79" s="984"/>
      <c r="AQ79" s="985"/>
      <c r="AR79" s="957"/>
      <c r="AS79" s="984"/>
      <c r="AT79" s="984"/>
      <c r="AU79" s="985"/>
      <c r="AV79" s="1103"/>
      <c r="AW79" s="958"/>
      <c r="AX79" s="958"/>
      <c r="AY79" s="958"/>
      <c r="AZ79" s="959"/>
      <c r="BA79" s="116"/>
      <c r="BB79" s="116"/>
    </row>
    <row r="80" spans="1:54" s="7" customFormat="1" ht="18" hidden="1" customHeight="1" x14ac:dyDescent="0.25">
      <c r="A80" s="114"/>
      <c r="B80" s="1022"/>
      <c r="C80" s="1023"/>
      <c r="D80" s="1023"/>
      <c r="E80" s="1023"/>
      <c r="F80" s="1023"/>
      <c r="G80" s="1023"/>
      <c r="H80" s="1023"/>
      <c r="I80" s="1023"/>
      <c r="J80" s="1023"/>
      <c r="K80" s="1024"/>
      <c r="L80" s="1031"/>
      <c r="M80" s="1032"/>
      <c r="N80" s="1032"/>
      <c r="O80" s="1033"/>
      <c r="P80" s="1056"/>
      <c r="Q80" s="1057"/>
      <c r="R80" s="1057"/>
      <c r="S80" s="1057"/>
      <c r="T80" s="1057"/>
      <c r="U80" s="1057"/>
      <c r="V80" s="1057"/>
      <c r="W80" s="1061"/>
      <c r="X80" s="1062"/>
      <c r="Y80" s="1063"/>
      <c r="Z80" s="1061"/>
      <c r="AA80" s="1062"/>
      <c r="AB80" s="1062"/>
      <c r="AC80" s="1062"/>
      <c r="AD80" s="1062"/>
      <c r="AE80" s="1062"/>
      <c r="AF80" s="1063"/>
      <c r="AG80" s="1070"/>
      <c r="AH80" s="1071"/>
      <c r="AI80" s="1072"/>
      <c r="AJ80" s="185"/>
      <c r="AK80" s="186"/>
      <c r="AL80" s="186"/>
      <c r="AM80" s="187"/>
      <c r="AN80" s="1073"/>
      <c r="AO80" s="1074"/>
      <c r="AP80" s="1074"/>
      <c r="AQ80" s="1075"/>
      <c r="AR80" s="185"/>
      <c r="AS80" s="186"/>
      <c r="AT80" s="186"/>
      <c r="AU80" s="187"/>
      <c r="AV80" s="182"/>
      <c r="AW80" s="183"/>
      <c r="AX80" s="183"/>
      <c r="AY80" s="183"/>
      <c r="AZ80" s="184"/>
      <c r="BA80" s="116"/>
      <c r="BB80" s="116"/>
    </row>
    <row r="81" spans="1:54" s="7" customFormat="1" ht="18" hidden="1" customHeight="1" x14ac:dyDescent="0.25">
      <c r="A81" s="114"/>
      <c r="B81" s="1022"/>
      <c r="C81" s="1023"/>
      <c r="D81" s="1023"/>
      <c r="E81" s="1023"/>
      <c r="F81" s="1023"/>
      <c r="G81" s="1023"/>
      <c r="H81" s="1023"/>
      <c r="I81" s="1023"/>
      <c r="J81" s="1023"/>
      <c r="K81" s="1024"/>
      <c r="L81" s="1031"/>
      <c r="M81" s="1032"/>
      <c r="N81" s="1032"/>
      <c r="O81" s="1033"/>
      <c r="P81" s="1056"/>
      <c r="Q81" s="1057"/>
      <c r="R81" s="1057"/>
      <c r="S81" s="1057"/>
      <c r="T81" s="1057"/>
      <c r="U81" s="1057"/>
      <c r="V81" s="1057"/>
      <c r="W81" s="1064"/>
      <c r="X81" s="1065"/>
      <c r="Y81" s="1066"/>
      <c r="Z81" s="1064"/>
      <c r="AA81" s="1065"/>
      <c r="AB81" s="1065"/>
      <c r="AC81" s="1065"/>
      <c r="AD81" s="1065"/>
      <c r="AE81" s="1065"/>
      <c r="AF81" s="1066"/>
      <c r="AG81" s="1070"/>
      <c r="AH81" s="1071"/>
      <c r="AI81" s="1072"/>
      <c r="AJ81" s="1073"/>
      <c r="AK81" s="1074"/>
      <c r="AL81" s="1074"/>
      <c r="AM81" s="1075"/>
      <c r="AN81" s="1073"/>
      <c r="AO81" s="1074"/>
      <c r="AP81" s="1074"/>
      <c r="AQ81" s="1075"/>
      <c r="AR81" s="1073"/>
      <c r="AS81" s="1074"/>
      <c r="AT81" s="1074"/>
      <c r="AU81" s="1075"/>
      <c r="AV81" s="1042"/>
      <c r="AW81" s="1043"/>
      <c r="AX81" s="1043"/>
      <c r="AY81" s="1043"/>
      <c r="AZ81" s="1045"/>
      <c r="BA81" s="116"/>
      <c r="BB81" s="116"/>
    </row>
    <row r="82" spans="1:54" s="7" customFormat="1" ht="18.75" customHeight="1" thickBot="1" x14ac:dyDescent="0.3">
      <c r="A82" s="114"/>
      <c r="B82" s="1104"/>
      <c r="C82" s="1105"/>
      <c r="D82" s="1105"/>
      <c r="E82" s="1105"/>
      <c r="F82" s="1105"/>
      <c r="G82" s="1105"/>
      <c r="H82" s="1105"/>
      <c r="I82" s="1105"/>
      <c r="J82" s="1105"/>
      <c r="K82" s="1106"/>
      <c r="L82" s="1034"/>
      <c r="M82" s="1035"/>
      <c r="N82" s="1035"/>
      <c r="O82" s="1036"/>
      <c r="P82" s="1048"/>
      <c r="Q82" s="1049"/>
      <c r="R82" s="1049"/>
      <c r="S82" s="1049"/>
      <c r="T82" s="1049"/>
      <c r="U82" s="1049"/>
      <c r="V82" s="1049"/>
      <c r="W82" s="1097" t="s">
        <v>83</v>
      </c>
      <c r="X82" s="1098"/>
      <c r="Y82" s="1098"/>
      <c r="Z82" s="1098"/>
      <c r="AA82" s="1098"/>
      <c r="AB82" s="1098"/>
      <c r="AC82" s="1098"/>
      <c r="AD82" s="1098"/>
      <c r="AE82" s="1098"/>
      <c r="AF82" s="1099"/>
      <c r="AG82" s="1111" t="s">
        <v>349</v>
      </c>
      <c r="AH82" s="1071"/>
      <c r="AI82" s="1072"/>
      <c r="AJ82" s="1112">
        <f>AJ79</f>
        <v>1099570.44</v>
      </c>
      <c r="AK82" s="1113"/>
      <c r="AL82" s="1113"/>
      <c r="AM82" s="1114"/>
      <c r="AN82" s="1112"/>
      <c r="AO82" s="1113"/>
      <c r="AP82" s="1113"/>
      <c r="AQ82" s="1114"/>
      <c r="AR82" s="1112"/>
      <c r="AS82" s="1113"/>
      <c r="AT82" s="1113"/>
      <c r="AU82" s="1114"/>
      <c r="AV82" s="1042"/>
      <c r="AW82" s="1043"/>
      <c r="AX82" s="1043"/>
      <c r="AY82" s="1043"/>
      <c r="AZ82" s="1045"/>
      <c r="BA82" s="116"/>
      <c r="BB82" s="116"/>
    </row>
    <row r="83" spans="1:54" s="7" customFormat="1" ht="18.75" customHeight="1" thickBot="1" x14ac:dyDescent="0.3">
      <c r="A83" s="114"/>
      <c r="B83" s="1019" t="s">
        <v>448</v>
      </c>
      <c r="C83" s="1020"/>
      <c r="D83" s="1020"/>
      <c r="E83" s="1020"/>
      <c r="F83" s="1020"/>
      <c r="G83" s="1020"/>
      <c r="H83" s="1020"/>
      <c r="I83" s="1020"/>
      <c r="J83" s="1020"/>
      <c r="K83" s="1021"/>
      <c r="L83" s="1028" t="s">
        <v>426</v>
      </c>
      <c r="M83" s="1029"/>
      <c r="N83" s="1029"/>
      <c r="O83" s="1030"/>
      <c r="P83" s="1046" t="s">
        <v>448</v>
      </c>
      <c r="Q83" s="1047"/>
      <c r="R83" s="1047"/>
      <c r="S83" s="1047"/>
      <c r="T83" s="1047"/>
      <c r="U83" s="1047"/>
      <c r="V83" s="1047"/>
      <c r="W83" s="1058" t="s">
        <v>329</v>
      </c>
      <c r="X83" s="1059"/>
      <c r="Y83" s="1060"/>
      <c r="Z83" s="1058">
        <v>2023</v>
      </c>
      <c r="AA83" s="1059"/>
      <c r="AB83" s="1059"/>
      <c r="AC83" s="1059"/>
      <c r="AD83" s="1059"/>
      <c r="AE83" s="1059"/>
      <c r="AF83" s="1060"/>
      <c r="AG83" s="1067" t="s">
        <v>348</v>
      </c>
      <c r="AH83" s="1068"/>
      <c r="AI83" s="1069"/>
      <c r="AJ83" s="928"/>
      <c r="AK83" s="929"/>
      <c r="AL83" s="929"/>
      <c r="AM83" s="930"/>
      <c r="AN83" s="957"/>
      <c r="AO83" s="984"/>
      <c r="AP83" s="984"/>
      <c r="AQ83" s="985"/>
      <c r="AR83" s="957"/>
      <c r="AS83" s="984"/>
      <c r="AT83" s="984"/>
      <c r="AU83" s="985"/>
      <c r="AV83" s="957"/>
      <c r="AW83" s="958"/>
      <c r="AX83" s="958"/>
      <c r="AY83" s="958"/>
      <c r="AZ83" s="959"/>
      <c r="BA83" s="116"/>
      <c r="BB83" s="116"/>
    </row>
    <row r="84" spans="1:54" s="7" customFormat="1" ht="18.75" customHeight="1" thickBot="1" x14ac:dyDescent="0.3">
      <c r="A84" s="114"/>
      <c r="B84" s="1104"/>
      <c r="C84" s="1105"/>
      <c r="D84" s="1105"/>
      <c r="E84" s="1105"/>
      <c r="F84" s="1105"/>
      <c r="G84" s="1105"/>
      <c r="H84" s="1105"/>
      <c r="I84" s="1105"/>
      <c r="J84" s="1105"/>
      <c r="K84" s="1106"/>
      <c r="L84" s="1034"/>
      <c r="M84" s="1035"/>
      <c r="N84" s="1035"/>
      <c r="O84" s="1036"/>
      <c r="P84" s="1048"/>
      <c r="Q84" s="1049"/>
      <c r="R84" s="1049"/>
      <c r="S84" s="1049"/>
      <c r="T84" s="1049"/>
      <c r="U84" s="1049"/>
      <c r="V84" s="1049"/>
      <c r="W84" s="1097" t="s">
        <v>83</v>
      </c>
      <c r="X84" s="1098"/>
      <c r="Y84" s="1098"/>
      <c r="Z84" s="1098"/>
      <c r="AA84" s="1098"/>
      <c r="AB84" s="1098"/>
      <c r="AC84" s="1098"/>
      <c r="AD84" s="1098"/>
      <c r="AE84" s="1098"/>
      <c r="AF84" s="1099"/>
      <c r="AG84" s="1111" t="s">
        <v>349</v>
      </c>
      <c r="AH84" s="1071"/>
      <c r="AI84" s="1072"/>
      <c r="AJ84" s="1112">
        <f>AJ83</f>
        <v>0</v>
      </c>
      <c r="AK84" s="1113"/>
      <c r="AL84" s="1113"/>
      <c r="AM84" s="1114"/>
      <c r="AN84" s="1112"/>
      <c r="AO84" s="1113"/>
      <c r="AP84" s="1113"/>
      <c r="AQ84" s="1114"/>
      <c r="AR84" s="1112"/>
      <c r="AS84" s="1113"/>
      <c r="AT84" s="1113"/>
      <c r="AU84" s="1114"/>
      <c r="AV84" s="1042"/>
      <c r="AW84" s="1043"/>
      <c r="AX84" s="1043"/>
      <c r="AY84" s="1043"/>
      <c r="AZ84" s="1045"/>
      <c r="BA84" s="116"/>
      <c r="BB84" s="116"/>
    </row>
    <row r="85" spans="1:54" s="7" customFormat="1" ht="18.75" customHeight="1" thickBot="1" x14ac:dyDescent="0.3">
      <c r="A85" s="114"/>
      <c r="B85" s="1019" t="s">
        <v>439</v>
      </c>
      <c r="C85" s="1020"/>
      <c r="D85" s="1020"/>
      <c r="E85" s="1020"/>
      <c r="F85" s="1020"/>
      <c r="G85" s="1020"/>
      <c r="H85" s="1020"/>
      <c r="I85" s="1020"/>
      <c r="J85" s="1020"/>
      <c r="K85" s="1021"/>
      <c r="L85" s="1028" t="s">
        <v>426</v>
      </c>
      <c r="M85" s="1029"/>
      <c r="N85" s="1029"/>
      <c r="O85" s="1030"/>
      <c r="P85" s="1046" t="s">
        <v>439</v>
      </c>
      <c r="Q85" s="1047"/>
      <c r="R85" s="1047"/>
      <c r="S85" s="1047"/>
      <c r="T85" s="1047"/>
      <c r="U85" s="1047"/>
      <c r="V85" s="1047"/>
      <c r="W85" s="1058" t="s">
        <v>329</v>
      </c>
      <c r="X85" s="1059"/>
      <c r="Y85" s="1060"/>
      <c r="Z85" s="1058" t="s">
        <v>496</v>
      </c>
      <c r="AA85" s="1059"/>
      <c r="AB85" s="1059"/>
      <c r="AC85" s="1059"/>
      <c r="AD85" s="1059"/>
      <c r="AE85" s="1059"/>
      <c r="AF85" s="1060"/>
      <c r="AG85" s="1067" t="s">
        <v>348</v>
      </c>
      <c r="AH85" s="1068"/>
      <c r="AI85" s="1069"/>
      <c r="AJ85" s="928">
        <v>260000</v>
      </c>
      <c r="AK85" s="929"/>
      <c r="AL85" s="929"/>
      <c r="AM85" s="930"/>
      <c r="AN85" s="957"/>
      <c r="AO85" s="984"/>
      <c r="AP85" s="984"/>
      <c r="AQ85" s="985"/>
      <c r="AR85" s="957"/>
      <c r="AS85" s="984"/>
      <c r="AT85" s="984"/>
      <c r="AU85" s="985"/>
      <c r="AV85" s="1103"/>
      <c r="AW85" s="958"/>
      <c r="AX85" s="958"/>
      <c r="AY85" s="958"/>
      <c r="AZ85" s="959"/>
      <c r="BA85" s="116"/>
      <c r="BB85" s="116"/>
    </row>
    <row r="86" spans="1:54" s="7" customFormat="1" ht="18.75" customHeight="1" thickBot="1" x14ac:dyDescent="0.3">
      <c r="A86" s="114"/>
      <c r="B86" s="1104"/>
      <c r="C86" s="1105"/>
      <c r="D86" s="1105"/>
      <c r="E86" s="1105"/>
      <c r="F86" s="1105"/>
      <c r="G86" s="1105"/>
      <c r="H86" s="1105"/>
      <c r="I86" s="1105"/>
      <c r="J86" s="1105"/>
      <c r="K86" s="1106"/>
      <c r="L86" s="1034"/>
      <c r="M86" s="1035"/>
      <c r="N86" s="1035"/>
      <c r="O86" s="1036"/>
      <c r="P86" s="1048"/>
      <c r="Q86" s="1049"/>
      <c r="R86" s="1049"/>
      <c r="S86" s="1049"/>
      <c r="T86" s="1049"/>
      <c r="U86" s="1049"/>
      <c r="V86" s="1049"/>
      <c r="W86" s="1097" t="s">
        <v>83</v>
      </c>
      <c r="X86" s="1098"/>
      <c r="Y86" s="1098"/>
      <c r="Z86" s="1098"/>
      <c r="AA86" s="1098"/>
      <c r="AB86" s="1098"/>
      <c r="AC86" s="1098"/>
      <c r="AD86" s="1098"/>
      <c r="AE86" s="1098"/>
      <c r="AF86" s="1099"/>
      <c r="AG86" s="1111" t="s">
        <v>349</v>
      </c>
      <c r="AH86" s="1071"/>
      <c r="AI86" s="1072"/>
      <c r="AJ86" s="1112">
        <f>AJ85</f>
        <v>260000</v>
      </c>
      <c r="AK86" s="1113"/>
      <c r="AL86" s="1113"/>
      <c r="AM86" s="1114"/>
      <c r="AN86" s="1112"/>
      <c r="AO86" s="1113"/>
      <c r="AP86" s="1113"/>
      <c r="AQ86" s="1114"/>
      <c r="AR86" s="1112"/>
      <c r="AS86" s="1113"/>
      <c r="AT86" s="1113"/>
      <c r="AU86" s="1114"/>
      <c r="AV86" s="1042"/>
      <c r="AW86" s="1043"/>
      <c r="AX86" s="1043"/>
      <c r="AY86" s="1043"/>
      <c r="AZ86" s="1045"/>
      <c r="BA86" s="116"/>
      <c r="BB86" s="116"/>
    </row>
    <row r="87" spans="1:54" s="7" customFormat="1" ht="18" customHeight="1" thickBot="1" x14ac:dyDescent="0.3">
      <c r="A87" s="114"/>
      <c r="B87" s="1019" t="s">
        <v>454</v>
      </c>
      <c r="C87" s="1020"/>
      <c r="D87" s="1020"/>
      <c r="E87" s="1020"/>
      <c r="F87" s="1020"/>
      <c r="G87" s="1020"/>
      <c r="H87" s="1020"/>
      <c r="I87" s="1020"/>
      <c r="J87" s="1020"/>
      <c r="K87" s="1021"/>
      <c r="L87" s="1028" t="s">
        <v>350</v>
      </c>
      <c r="M87" s="1029"/>
      <c r="N87" s="1029"/>
      <c r="O87" s="1030"/>
      <c r="P87" s="1046" t="s">
        <v>351</v>
      </c>
      <c r="Q87" s="1047"/>
      <c r="R87" s="1047"/>
      <c r="S87" s="1047"/>
      <c r="T87" s="1047"/>
      <c r="U87" s="1047"/>
      <c r="V87" s="1047"/>
      <c r="W87" s="1050" t="s">
        <v>347</v>
      </c>
      <c r="X87" s="1051"/>
      <c r="Y87" s="1052"/>
      <c r="Z87" s="1050" t="s">
        <v>496</v>
      </c>
      <c r="AA87" s="1051"/>
      <c r="AB87" s="1051"/>
      <c r="AC87" s="1051"/>
      <c r="AD87" s="1051"/>
      <c r="AE87" s="1051"/>
      <c r="AF87" s="1052"/>
      <c r="AG87" s="1053" t="s">
        <v>355</v>
      </c>
      <c r="AH87" s="1054"/>
      <c r="AI87" s="1055"/>
      <c r="AJ87" s="928">
        <v>40000</v>
      </c>
      <c r="AK87" s="929"/>
      <c r="AL87" s="929"/>
      <c r="AM87" s="930"/>
      <c r="AN87" s="928">
        <v>40000</v>
      </c>
      <c r="AO87" s="929"/>
      <c r="AP87" s="929"/>
      <c r="AQ87" s="930"/>
      <c r="AR87" s="957">
        <v>40000</v>
      </c>
      <c r="AS87" s="984"/>
      <c r="AT87" s="984"/>
      <c r="AU87" s="985"/>
      <c r="AV87" s="1103"/>
      <c r="AW87" s="958"/>
      <c r="AX87" s="958"/>
      <c r="AY87" s="958"/>
      <c r="AZ87" s="959"/>
      <c r="BA87" s="116"/>
      <c r="BB87" s="116"/>
    </row>
    <row r="88" spans="1:54" s="7" customFormat="1" ht="18" hidden="1" customHeight="1" x14ac:dyDescent="0.25">
      <c r="A88" s="114"/>
      <c r="B88" s="1022"/>
      <c r="C88" s="1023"/>
      <c r="D88" s="1023"/>
      <c r="E88" s="1023"/>
      <c r="F88" s="1023"/>
      <c r="G88" s="1023"/>
      <c r="H88" s="1023"/>
      <c r="I88" s="1023"/>
      <c r="J88" s="1023"/>
      <c r="K88" s="1024"/>
      <c r="L88" s="1031"/>
      <c r="M88" s="1032"/>
      <c r="N88" s="1032"/>
      <c r="O88" s="1033"/>
      <c r="P88" s="1056"/>
      <c r="Q88" s="1057"/>
      <c r="R88" s="1057"/>
      <c r="S88" s="1057"/>
      <c r="T88" s="1057"/>
      <c r="U88" s="1057"/>
      <c r="V88" s="1057"/>
      <c r="W88" s="1076"/>
      <c r="X88" s="1077"/>
      <c r="Y88" s="1078"/>
      <c r="Z88" s="1076"/>
      <c r="AA88" s="1077"/>
      <c r="AB88" s="1077"/>
      <c r="AC88" s="1077"/>
      <c r="AD88" s="1077"/>
      <c r="AE88" s="1077"/>
      <c r="AF88" s="1078"/>
      <c r="AG88" s="944"/>
      <c r="AH88" s="945"/>
      <c r="AI88" s="946"/>
      <c r="AJ88" s="203"/>
      <c r="AK88" s="204"/>
      <c r="AL88" s="204"/>
      <c r="AM88" s="205"/>
      <c r="AN88" s="947"/>
      <c r="AO88" s="948"/>
      <c r="AP88" s="948"/>
      <c r="AQ88" s="949"/>
      <c r="AR88" s="185"/>
      <c r="AS88" s="186"/>
      <c r="AT88" s="186"/>
      <c r="AU88" s="187"/>
      <c r="AV88" s="182"/>
      <c r="AW88" s="183"/>
      <c r="AX88" s="183"/>
      <c r="AY88" s="183"/>
      <c r="AZ88" s="184"/>
      <c r="BA88" s="116"/>
      <c r="BB88" s="116"/>
    </row>
    <row r="89" spans="1:54" s="7" customFormat="1" ht="18" hidden="1" customHeight="1" x14ac:dyDescent="0.25">
      <c r="A89" s="114"/>
      <c r="B89" s="1022"/>
      <c r="C89" s="1023"/>
      <c r="D89" s="1023"/>
      <c r="E89" s="1023"/>
      <c r="F89" s="1023"/>
      <c r="G89" s="1023"/>
      <c r="H89" s="1023"/>
      <c r="I89" s="1023"/>
      <c r="J89" s="1023"/>
      <c r="K89" s="1024"/>
      <c r="L89" s="1031"/>
      <c r="M89" s="1032"/>
      <c r="N89" s="1032"/>
      <c r="O89" s="1033"/>
      <c r="P89" s="1056"/>
      <c r="Q89" s="1057"/>
      <c r="R89" s="1057"/>
      <c r="S89" s="1057"/>
      <c r="T89" s="1057"/>
      <c r="U89" s="1057"/>
      <c r="V89" s="1057"/>
      <c r="W89" s="1079"/>
      <c r="X89" s="1080"/>
      <c r="Y89" s="1081"/>
      <c r="Z89" s="1079"/>
      <c r="AA89" s="1080"/>
      <c r="AB89" s="1080"/>
      <c r="AC89" s="1080"/>
      <c r="AD89" s="1080"/>
      <c r="AE89" s="1080"/>
      <c r="AF89" s="1081"/>
      <c r="AG89" s="944"/>
      <c r="AH89" s="945"/>
      <c r="AI89" s="946"/>
      <c r="AJ89" s="947"/>
      <c r="AK89" s="948"/>
      <c r="AL89" s="948"/>
      <c r="AM89" s="949"/>
      <c r="AN89" s="947"/>
      <c r="AO89" s="948"/>
      <c r="AP89" s="948"/>
      <c r="AQ89" s="949"/>
      <c r="AR89" s="1073"/>
      <c r="AS89" s="1074"/>
      <c r="AT89" s="1074"/>
      <c r="AU89" s="1075"/>
      <c r="AV89" s="1042"/>
      <c r="AW89" s="1043"/>
      <c r="AX89" s="1043"/>
      <c r="AY89" s="1043"/>
      <c r="AZ89" s="1045"/>
      <c r="BA89" s="116"/>
      <c r="BB89" s="116"/>
    </row>
    <row r="90" spans="1:54" s="7" customFormat="1" ht="15" customHeight="1" thickBot="1" x14ac:dyDescent="0.3">
      <c r="A90" s="114"/>
      <c r="B90" s="1104"/>
      <c r="C90" s="1105"/>
      <c r="D90" s="1105"/>
      <c r="E90" s="1105"/>
      <c r="F90" s="1105"/>
      <c r="G90" s="1105"/>
      <c r="H90" s="1105"/>
      <c r="I90" s="1105"/>
      <c r="J90" s="1105"/>
      <c r="K90" s="1106"/>
      <c r="L90" s="1034"/>
      <c r="M90" s="1035"/>
      <c r="N90" s="1035"/>
      <c r="O90" s="1036"/>
      <c r="P90" s="1048"/>
      <c r="Q90" s="1049"/>
      <c r="R90" s="1049"/>
      <c r="S90" s="1049"/>
      <c r="T90" s="1049"/>
      <c r="U90" s="1049"/>
      <c r="V90" s="1049"/>
      <c r="W90" s="960" t="s">
        <v>83</v>
      </c>
      <c r="X90" s="961"/>
      <c r="Y90" s="961"/>
      <c r="Z90" s="961"/>
      <c r="AA90" s="961"/>
      <c r="AB90" s="961"/>
      <c r="AC90" s="961"/>
      <c r="AD90" s="961"/>
      <c r="AE90" s="961"/>
      <c r="AF90" s="962"/>
      <c r="AG90" s="1107" t="s">
        <v>356</v>
      </c>
      <c r="AH90" s="945"/>
      <c r="AI90" s="946"/>
      <c r="AJ90" s="1108">
        <f>AJ87</f>
        <v>40000</v>
      </c>
      <c r="AK90" s="1109"/>
      <c r="AL90" s="1109"/>
      <c r="AM90" s="1110"/>
      <c r="AN90" s="1108">
        <f>AN87</f>
        <v>40000</v>
      </c>
      <c r="AO90" s="1109"/>
      <c r="AP90" s="1109"/>
      <c r="AQ90" s="1110"/>
      <c r="AR90" s="1108">
        <f>AR87</f>
        <v>40000</v>
      </c>
      <c r="AS90" s="1109"/>
      <c r="AT90" s="1109"/>
      <c r="AU90" s="1110"/>
      <c r="AV90" s="1073"/>
      <c r="AW90" s="1043"/>
      <c r="AX90" s="1043"/>
      <c r="AY90" s="1043"/>
      <c r="AZ90" s="1045"/>
      <c r="BA90" s="116"/>
      <c r="BB90" s="116"/>
    </row>
    <row r="91" spans="1:54" s="7" customFormat="1" ht="18" customHeight="1" thickBot="1" x14ac:dyDescent="0.3">
      <c r="A91" s="114"/>
      <c r="B91" s="1019" t="s">
        <v>453</v>
      </c>
      <c r="C91" s="1020"/>
      <c r="D91" s="1020"/>
      <c r="E91" s="1020"/>
      <c r="F91" s="1020"/>
      <c r="G91" s="1020"/>
      <c r="H91" s="1020"/>
      <c r="I91" s="1020"/>
      <c r="J91" s="1020"/>
      <c r="K91" s="1021"/>
      <c r="L91" s="1028" t="s">
        <v>331</v>
      </c>
      <c r="M91" s="1029"/>
      <c r="N91" s="1029"/>
      <c r="O91" s="1030"/>
      <c r="P91" s="1046" t="s">
        <v>330</v>
      </c>
      <c r="Q91" s="1047"/>
      <c r="R91" s="1047"/>
      <c r="S91" s="1047"/>
      <c r="T91" s="1047"/>
      <c r="U91" s="1047"/>
      <c r="V91" s="1047"/>
      <c r="W91" s="1050" t="s">
        <v>347</v>
      </c>
      <c r="X91" s="1051"/>
      <c r="Y91" s="1052"/>
      <c r="Z91" s="1050" t="s">
        <v>496</v>
      </c>
      <c r="AA91" s="1051"/>
      <c r="AB91" s="1051"/>
      <c r="AC91" s="1051"/>
      <c r="AD91" s="1051"/>
      <c r="AE91" s="1051"/>
      <c r="AF91" s="1052"/>
      <c r="AG91" s="1053" t="s">
        <v>357</v>
      </c>
      <c r="AH91" s="1054"/>
      <c r="AI91" s="1055"/>
      <c r="AJ91" s="928">
        <v>36200</v>
      </c>
      <c r="AK91" s="929"/>
      <c r="AL91" s="929"/>
      <c r="AM91" s="930"/>
      <c r="AN91" s="928">
        <v>36200</v>
      </c>
      <c r="AO91" s="929"/>
      <c r="AP91" s="929"/>
      <c r="AQ91" s="930"/>
      <c r="AR91" s="957">
        <v>36200</v>
      </c>
      <c r="AS91" s="984"/>
      <c r="AT91" s="984"/>
      <c r="AU91" s="985"/>
      <c r="AV91" s="1103"/>
      <c r="AW91" s="958"/>
      <c r="AX91" s="958"/>
      <c r="AY91" s="958"/>
      <c r="AZ91" s="959"/>
      <c r="BA91" s="116"/>
      <c r="BB91" s="116"/>
    </row>
    <row r="92" spans="1:54" s="7" customFormat="1" ht="18" hidden="1" customHeight="1" x14ac:dyDescent="0.25">
      <c r="A92" s="114"/>
      <c r="B92" s="1022"/>
      <c r="C92" s="1023"/>
      <c r="D92" s="1023"/>
      <c r="E92" s="1023"/>
      <c r="F92" s="1023"/>
      <c r="G92" s="1023"/>
      <c r="H92" s="1023"/>
      <c r="I92" s="1023"/>
      <c r="J92" s="1023"/>
      <c r="K92" s="1024"/>
      <c r="L92" s="1031"/>
      <c r="M92" s="1032"/>
      <c r="N92" s="1032"/>
      <c r="O92" s="1033"/>
      <c r="P92" s="1056"/>
      <c r="Q92" s="1057"/>
      <c r="R92" s="1057"/>
      <c r="S92" s="1057"/>
      <c r="T92" s="1057"/>
      <c r="U92" s="1057"/>
      <c r="V92" s="1057"/>
      <c r="W92" s="1076"/>
      <c r="X92" s="1077"/>
      <c r="Y92" s="1078"/>
      <c r="Z92" s="1076"/>
      <c r="AA92" s="1077"/>
      <c r="AB92" s="1077"/>
      <c r="AC92" s="1077"/>
      <c r="AD92" s="1077"/>
      <c r="AE92" s="1077"/>
      <c r="AF92" s="1078"/>
      <c r="AG92" s="944"/>
      <c r="AH92" s="945"/>
      <c r="AI92" s="946"/>
      <c r="AJ92" s="203"/>
      <c r="AK92" s="204"/>
      <c r="AL92" s="204"/>
      <c r="AM92" s="205"/>
      <c r="AN92" s="947"/>
      <c r="AO92" s="948"/>
      <c r="AP92" s="948"/>
      <c r="AQ92" s="949"/>
      <c r="AR92" s="185"/>
      <c r="AS92" s="186"/>
      <c r="AT92" s="186"/>
      <c r="AU92" s="187"/>
      <c r="AV92" s="182"/>
      <c r="AW92" s="183"/>
      <c r="AX92" s="183"/>
      <c r="AY92" s="183"/>
      <c r="AZ92" s="184"/>
      <c r="BA92" s="116"/>
      <c r="BB92" s="116"/>
    </row>
    <row r="93" spans="1:54" s="7" customFormat="1" ht="18" hidden="1" customHeight="1" x14ac:dyDescent="0.25">
      <c r="A93" s="114"/>
      <c r="B93" s="1022"/>
      <c r="C93" s="1023"/>
      <c r="D93" s="1023"/>
      <c r="E93" s="1023"/>
      <c r="F93" s="1023"/>
      <c r="G93" s="1023"/>
      <c r="H93" s="1023"/>
      <c r="I93" s="1023"/>
      <c r="J93" s="1023"/>
      <c r="K93" s="1024"/>
      <c r="L93" s="1031"/>
      <c r="M93" s="1032"/>
      <c r="N93" s="1032"/>
      <c r="O93" s="1033"/>
      <c r="P93" s="1056"/>
      <c r="Q93" s="1057"/>
      <c r="R93" s="1057"/>
      <c r="S93" s="1057"/>
      <c r="T93" s="1057"/>
      <c r="U93" s="1057"/>
      <c r="V93" s="1057"/>
      <c r="W93" s="1079"/>
      <c r="X93" s="1080"/>
      <c r="Y93" s="1081"/>
      <c r="Z93" s="1079"/>
      <c r="AA93" s="1080"/>
      <c r="AB93" s="1080"/>
      <c r="AC93" s="1080"/>
      <c r="AD93" s="1080"/>
      <c r="AE93" s="1080"/>
      <c r="AF93" s="1081"/>
      <c r="AG93" s="944"/>
      <c r="AH93" s="945"/>
      <c r="AI93" s="946"/>
      <c r="AJ93" s="947"/>
      <c r="AK93" s="948"/>
      <c r="AL93" s="948"/>
      <c r="AM93" s="949"/>
      <c r="AN93" s="947"/>
      <c r="AO93" s="948"/>
      <c r="AP93" s="948"/>
      <c r="AQ93" s="949"/>
      <c r="AR93" s="1073"/>
      <c r="AS93" s="1074"/>
      <c r="AT93" s="1074"/>
      <c r="AU93" s="1075"/>
      <c r="AV93" s="1042"/>
      <c r="AW93" s="1043"/>
      <c r="AX93" s="1043"/>
      <c r="AY93" s="1043"/>
      <c r="AZ93" s="1045"/>
      <c r="BA93" s="116"/>
      <c r="BB93" s="116"/>
    </row>
    <row r="94" spans="1:54" s="7" customFormat="1" ht="18" customHeight="1" thickBot="1" x14ac:dyDescent="0.3">
      <c r="A94" s="114"/>
      <c r="B94" s="1025"/>
      <c r="C94" s="1026"/>
      <c r="D94" s="1026"/>
      <c r="E94" s="1026"/>
      <c r="F94" s="1026"/>
      <c r="G94" s="1026"/>
      <c r="H94" s="1026"/>
      <c r="I94" s="1026"/>
      <c r="J94" s="1026"/>
      <c r="K94" s="1027"/>
      <c r="L94" s="1034"/>
      <c r="M94" s="1035"/>
      <c r="N94" s="1035"/>
      <c r="O94" s="1036"/>
      <c r="P94" s="1048"/>
      <c r="Q94" s="1049"/>
      <c r="R94" s="1049"/>
      <c r="S94" s="1049"/>
      <c r="T94" s="1049"/>
      <c r="U94" s="1049"/>
      <c r="V94" s="1049"/>
      <c r="W94" s="960" t="s">
        <v>83</v>
      </c>
      <c r="X94" s="961"/>
      <c r="Y94" s="961"/>
      <c r="Z94" s="961"/>
      <c r="AA94" s="961"/>
      <c r="AB94" s="961"/>
      <c r="AC94" s="961"/>
      <c r="AD94" s="961"/>
      <c r="AE94" s="961"/>
      <c r="AF94" s="962"/>
      <c r="AG94" s="963" t="s">
        <v>358</v>
      </c>
      <c r="AH94" s="964"/>
      <c r="AI94" s="965"/>
      <c r="AJ94" s="922">
        <f>AJ91</f>
        <v>36200</v>
      </c>
      <c r="AK94" s="923"/>
      <c r="AL94" s="923"/>
      <c r="AM94" s="924"/>
      <c r="AN94" s="922">
        <f t="shared" ref="AN94" si="14">AN91</f>
        <v>36200</v>
      </c>
      <c r="AO94" s="923"/>
      <c r="AP94" s="923"/>
      <c r="AQ94" s="924"/>
      <c r="AR94" s="922">
        <f t="shared" ref="AR94" si="15">AR91</f>
        <v>36200</v>
      </c>
      <c r="AS94" s="923"/>
      <c r="AT94" s="923"/>
      <c r="AU94" s="924"/>
      <c r="AV94" s="1100"/>
      <c r="AW94" s="926"/>
      <c r="AX94" s="926"/>
      <c r="AY94" s="926"/>
      <c r="AZ94" s="927"/>
      <c r="BA94" s="116"/>
      <c r="BB94" s="116"/>
    </row>
    <row r="95" spans="1:54" s="7" customFormat="1" ht="18" customHeight="1" thickBot="1" x14ac:dyDescent="0.3">
      <c r="A95" s="114"/>
      <c r="B95" s="1019" t="s">
        <v>354</v>
      </c>
      <c r="C95" s="1020"/>
      <c r="D95" s="1020"/>
      <c r="E95" s="1020"/>
      <c r="F95" s="1020"/>
      <c r="G95" s="1020"/>
      <c r="H95" s="1020"/>
      <c r="I95" s="1020"/>
      <c r="J95" s="1020"/>
      <c r="K95" s="1021"/>
      <c r="L95" s="1028" t="s">
        <v>331</v>
      </c>
      <c r="M95" s="1029"/>
      <c r="N95" s="1029"/>
      <c r="O95" s="1030"/>
      <c r="P95" s="1046" t="s">
        <v>330</v>
      </c>
      <c r="Q95" s="1047"/>
      <c r="R95" s="1047"/>
      <c r="S95" s="1047"/>
      <c r="T95" s="1047"/>
      <c r="U95" s="1047"/>
      <c r="V95" s="1047"/>
      <c r="W95" s="1050" t="s">
        <v>347</v>
      </c>
      <c r="X95" s="1051"/>
      <c r="Y95" s="1052"/>
      <c r="Z95" s="1050" t="s">
        <v>493</v>
      </c>
      <c r="AA95" s="1051"/>
      <c r="AB95" s="1051"/>
      <c r="AC95" s="1051"/>
      <c r="AD95" s="1051"/>
      <c r="AE95" s="1051"/>
      <c r="AF95" s="1052"/>
      <c r="AG95" s="1053" t="s">
        <v>362</v>
      </c>
      <c r="AH95" s="1054"/>
      <c r="AI95" s="1055"/>
      <c r="AJ95" s="928">
        <v>15000</v>
      </c>
      <c r="AK95" s="929"/>
      <c r="AL95" s="929"/>
      <c r="AM95" s="930"/>
      <c r="AN95" s="928">
        <v>15000</v>
      </c>
      <c r="AO95" s="929"/>
      <c r="AP95" s="929"/>
      <c r="AQ95" s="930"/>
      <c r="AR95" s="957">
        <v>16000</v>
      </c>
      <c r="AS95" s="984"/>
      <c r="AT95" s="984"/>
      <c r="AU95" s="985"/>
      <c r="AV95" s="1103"/>
      <c r="AW95" s="958"/>
      <c r="AX95" s="958"/>
      <c r="AY95" s="958"/>
      <c r="AZ95" s="959"/>
      <c r="BA95" s="116"/>
      <c r="BB95" s="116"/>
    </row>
    <row r="96" spans="1:54" s="7" customFormat="1" ht="18" hidden="1" customHeight="1" thickBot="1" x14ac:dyDescent="0.3">
      <c r="A96" s="114"/>
      <c r="B96" s="1022"/>
      <c r="C96" s="1023"/>
      <c r="D96" s="1023"/>
      <c r="E96" s="1023"/>
      <c r="F96" s="1023"/>
      <c r="G96" s="1023"/>
      <c r="H96" s="1023"/>
      <c r="I96" s="1023"/>
      <c r="J96" s="1023"/>
      <c r="K96" s="1024"/>
      <c r="L96" s="1031"/>
      <c r="M96" s="1032"/>
      <c r="N96" s="1032"/>
      <c r="O96" s="1033"/>
      <c r="P96" s="1056"/>
      <c r="Q96" s="1057"/>
      <c r="R96" s="1057"/>
      <c r="S96" s="1057"/>
      <c r="T96" s="1057"/>
      <c r="U96" s="1057"/>
      <c r="V96" s="1057"/>
      <c r="W96" s="1076"/>
      <c r="X96" s="1077"/>
      <c r="Y96" s="1078"/>
      <c r="Z96" s="1076"/>
      <c r="AA96" s="1077"/>
      <c r="AB96" s="1077"/>
      <c r="AC96" s="1077"/>
      <c r="AD96" s="1077"/>
      <c r="AE96" s="1077"/>
      <c r="AF96" s="1078"/>
      <c r="AG96" s="944"/>
      <c r="AH96" s="945"/>
      <c r="AI96" s="946"/>
      <c r="AJ96" s="203"/>
      <c r="AK96" s="204"/>
      <c r="AL96" s="204"/>
      <c r="AM96" s="205"/>
      <c r="AN96" s="947"/>
      <c r="AO96" s="948"/>
      <c r="AP96" s="948"/>
      <c r="AQ96" s="949"/>
      <c r="AR96" s="185"/>
      <c r="AS96" s="186"/>
      <c r="AT96" s="186"/>
      <c r="AU96" s="187"/>
      <c r="AV96" s="182"/>
      <c r="AW96" s="183"/>
      <c r="AX96" s="183"/>
      <c r="AY96" s="183"/>
      <c r="AZ96" s="184"/>
      <c r="BA96" s="116"/>
      <c r="BB96" s="116"/>
    </row>
    <row r="97" spans="1:54" s="7" customFormat="1" ht="18" hidden="1" customHeight="1" thickBot="1" x14ac:dyDescent="0.3">
      <c r="A97" s="114"/>
      <c r="B97" s="1022"/>
      <c r="C97" s="1023"/>
      <c r="D97" s="1023"/>
      <c r="E97" s="1023"/>
      <c r="F97" s="1023"/>
      <c r="G97" s="1023"/>
      <c r="H97" s="1023"/>
      <c r="I97" s="1023"/>
      <c r="J97" s="1023"/>
      <c r="K97" s="1024"/>
      <c r="L97" s="1031"/>
      <c r="M97" s="1032"/>
      <c r="N97" s="1032"/>
      <c r="O97" s="1033"/>
      <c r="P97" s="1056"/>
      <c r="Q97" s="1057"/>
      <c r="R97" s="1057"/>
      <c r="S97" s="1057"/>
      <c r="T97" s="1057"/>
      <c r="U97" s="1057"/>
      <c r="V97" s="1057"/>
      <c r="W97" s="1079"/>
      <c r="X97" s="1080"/>
      <c r="Y97" s="1081"/>
      <c r="Z97" s="1079"/>
      <c r="AA97" s="1080"/>
      <c r="AB97" s="1080"/>
      <c r="AC97" s="1080"/>
      <c r="AD97" s="1080"/>
      <c r="AE97" s="1080"/>
      <c r="AF97" s="1081"/>
      <c r="AG97" s="944"/>
      <c r="AH97" s="945"/>
      <c r="AI97" s="946"/>
      <c r="AJ97" s="947"/>
      <c r="AK97" s="948"/>
      <c r="AL97" s="948"/>
      <c r="AM97" s="949"/>
      <c r="AN97" s="947"/>
      <c r="AO97" s="948"/>
      <c r="AP97" s="948"/>
      <c r="AQ97" s="949"/>
      <c r="AR97" s="1073"/>
      <c r="AS97" s="1074"/>
      <c r="AT97" s="1074"/>
      <c r="AU97" s="1075"/>
      <c r="AV97" s="1042"/>
      <c r="AW97" s="1043"/>
      <c r="AX97" s="1043"/>
      <c r="AY97" s="1043"/>
      <c r="AZ97" s="1045"/>
      <c r="BA97" s="116"/>
      <c r="BB97" s="116"/>
    </row>
    <row r="98" spans="1:54" s="7" customFormat="1" ht="18.75" customHeight="1" thickBot="1" x14ac:dyDescent="0.3">
      <c r="A98" s="114"/>
      <c r="B98" s="1025"/>
      <c r="C98" s="1026"/>
      <c r="D98" s="1026"/>
      <c r="E98" s="1026"/>
      <c r="F98" s="1026"/>
      <c r="G98" s="1026"/>
      <c r="H98" s="1026"/>
      <c r="I98" s="1026"/>
      <c r="J98" s="1026"/>
      <c r="K98" s="1027"/>
      <c r="L98" s="1034"/>
      <c r="M98" s="1035"/>
      <c r="N98" s="1035"/>
      <c r="O98" s="1036"/>
      <c r="P98" s="1048"/>
      <c r="Q98" s="1049"/>
      <c r="R98" s="1049"/>
      <c r="S98" s="1049"/>
      <c r="T98" s="1049"/>
      <c r="U98" s="1049"/>
      <c r="V98" s="1049"/>
      <c r="W98" s="960" t="s">
        <v>83</v>
      </c>
      <c r="X98" s="961"/>
      <c r="Y98" s="961"/>
      <c r="Z98" s="961"/>
      <c r="AA98" s="961"/>
      <c r="AB98" s="961"/>
      <c r="AC98" s="961"/>
      <c r="AD98" s="961"/>
      <c r="AE98" s="961"/>
      <c r="AF98" s="962"/>
      <c r="AG98" s="963" t="s">
        <v>363</v>
      </c>
      <c r="AH98" s="964"/>
      <c r="AI98" s="965"/>
      <c r="AJ98" s="922">
        <f>AJ95</f>
        <v>15000</v>
      </c>
      <c r="AK98" s="923"/>
      <c r="AL98" s="923"/>
      <c r="AM98" s="924"/>
      <c r="AN98" s="922">
        <f t="shared" ref="AN98" si="16">AN95</f>
        <v>15000</v>
      </c>
      <c r="AO98" s="923"/>
      <c r="AP98" s="923"/>
      <c r="AQ98" s="924"/>
      <c r="AR98" s="922">
        <f t="shared" ref="AR98" si="17">AR95</f>
        <v>16000</v>
      </c>
      <c r="AS98" s="923"/>
      <c r="AT98" s="923"/>
      <c r="AU98" s="924"/>
      <c r="AV98" s="925"/>
      <c r="AW98" s="926"/>
      <c r="AX98" s="926"/>
      <c r="AY98" s="926"/>
      <c r="AZ98" s="927"/>
      <c r="BA98" s="116"/>
      <c r="BB98" s="116"/>
    </row>
    <row r="99" spans="1:54" s="7" customFormat="1" ht="18.75" customHeight="1" thickBot="1" x14ac:dyDescent="0.3">
      <c r="A99" s="114"/>
      <c r="B99" s="1019" t="s">
        <v>442</v>
      </c>
      <c r="C99" s="1020"/>
      <c r="D99" s="1020"/>
      <c r="E99" s="1020"/>
      <c r="F99" s="1020"/>
      <c r="G99" s="1020"/>
      <c r="H99" s="1020"/>
      <c r="I99" s="1020"/>
      <c r="J99" s="1020"/>
      <c r="K99" s="1021"/>
      <c r="L99" s="1028" t="s">
        <v>440</v>
      </c>
      <c r="M99" s="1029"/>
      <c r="N99" s="1029"/>
      <c r="O99" s="1030"/>
      <c r="P99" s="1046" t="s">
        <v>441</v>
      </c>
      <c r="Q99" s="1047"/>
      <c r="R99" s="1047"/>
      <c r="S99" s="1047"/>
      <c r="T99" s="1047"/>
      <c r="U99" s="1047"/>
      <c r="V99" s="1047"/>
      <c r="W99" s="1050" t="s">
        <v>347</v>
      </c>
      <c r="X99" s="1051"/>
      <c r="Y99" s="1052"/>
      <c r="Z99" s="1050" t="s">
        <v>496</v>
      </c>
      <c r="AA99" s="1051"/>
      <c r="AB99" s="1051"/>
      <c r="AC99" s="1051"/>
      <c r="AD99" s="1051"/>
      <c r="AE99" s="1051"/>
      <c r="AF99" s="1052"/>
      <c r="AG99" s="1053" t="s">
        <v>362</v>
      </c>
      <c r="AH99" s="1054"/>
      <c r="AI99" s="1055"/>
      <c r="AJ99" s="928">
        <v>112000</v>
      </c>
      <c r="AK99" s="929"/>
      <c r="AL99" s="929"/>
      <c r="AM99" s="930"/>
      <c r="AN99" s="928">
        <v>112100</v>
      </c>
      <c r="AO99" s="929"/>
      <c r="AP99" s="929"/>
      <c r="AQ99" s="930"/>
      <c r="AR99" s="957">
        <v>112100</v>
      </c>
      <c r="AS99" s="984"/>
      <c r="AT99" s="984"/>
      <c r="AU99" s="985"/>
      <c r="AV99" s="957"/>
      <c r="AW99" s="958"/>
      <c r="AX99" s="958"/>
      <c r="AY99" s="958"/>
      <c r="AZ99" s="959"/>
      <c r="BA99" s="116"/>
      <c r="BB99" s="116"/>
    </row>
    <row r="100" spans="1:54" s="7" customFormat="1" ht="18.75" customHeight="1" thickBot="1" x14ac:dyDescent="0.3">
      <c r="A100" s="114"/>
      <c r="B100" s="1025"/>
      <c r="C100" s="1026"/>
      <c r="D100" s="1026"/>
      <c r="E100" s="1026"/>
      <c r="F100" s="1026"/>
      <c r="G100" s="1026"/>
      <c r="H100" s="1026"/>
      <c r="I100" s="1026"/>
      <c r="J100" s="1026"/>
      <c r="K100" s="1027"/>
      <c r="L100" s="1034"/>
      <c r="M100" s="1035"/>
      <c r="N100" s="1035"/>
      <c r="O100" s="1036"/>
      <c r="P100" s="1048"/>
      <c r="Q100" s="1049"/>
      <c r="R100" s="1049"/>
      <c r="S100" s="1049"/>
      <c r="T100" s="1049"/>
      <c r="U100" s="1049"/>
      <c r="V100" s="1049"/>
      <c r="W100" s="960" t="s">
        <v>83</v>
      </c>
      <c r="X100" s="961"/>
      <c r="Y100" s="961"/>
      <c r="Z100" s="961"/>
      <c r="AA100" s="961"/>
      <c r="AB100" s="961"/>
      <c r="AC100" s="961"/>
      <c r="AD100" s="961"/>
      <c r="AE100" s="961"/>
      <c r="AF100" s="962"/>
      <c r="AG100" s="963" t="s">
        <v>363</v>
      </c>
      <c r="AH100" s="964"/>
      <c r="AI100" s="965"/>
      <c r="AJ100" s="922">
        <f>AJ99</f>
        <v>112000</v>
      </c>
      <c r="AK100" s="923"/>
      <c r="AL100" s="923"/>
      <c r="AM100" s="924"/>
      <c r="AN100" s="922">
        <f>AN99</f>
        <v>112100</v>
      </c>
      <c r="AO100" s="923"/>
      <c r="AP100" s="923"/>
      <c r="AQ100" s="924"/>
      <c r="AR100" s="922">
        <f t="shared" ref="AR100" si="18">AR99</f>
        <v>112100</v>
      </c>
      <c r="AS100" s="923"/>
      <c r="AT100" s="923"/>
      <c r="AU100" s="924"/>
      <c r="AV100" s="925"/>
      <c r="AW100" s="926"/>
      <c r="AX100" s="926"/>
      <c r="AY100" s="926"/>
      <c r="AZ100" s="927"/>
      <c r="BA100" s="116"/>
      <c r="BB100" s="116"/>
    </row>
    <row r="101" spans="1:54" s="7" customFormat="1" ht="18" customHeight="1" thickBot="1" x14ac:dyDescent="0.3">
      <c r="A101" s="114"/>
      <c r="B101" s="1019" t="s">
        <v>361</v>
      </c>
      <c r="C101" s="1020"/>
      <c r="D101" s="1020"/>
      <c r="E101" s="1020"/>
      <c r="F101" s="1020"/>
      <c r="G101" s="1020"/>
      <c r="H101" s="1020"/>
      <c r="I101" s="1020"/>
      <c r="J101" s="1020"/>
      <c r="K101" s="1021"/>
      <c r="L101" s="1028" t="s">
        <v>359</v>
      </c>
      <c r="M101" s="1029"/>
      <c r="N101" s="1029"/>
      <c r="O101" s="1030"/>
      <c r="P101" s="1046" t="s">
        <v>360</v>
      </c>
      <c r="Q101" s="1047"/>
      <c r="R101" s="1047"/>
      <c r="S101" s="1047"/>
      <c r="T101" s="1047"/>
      <c r="U101" s="1047"/>
      <c r="V101" s="1047"/>
      <c r="W101" s="1050" t="s">
        <v>347</v>
      </c>
      <c r="X101" s="1051"/>
      <c r="Y101" s="1052"/>
      <c r="Z101" s="1050" t="s">
        <v>496</v>
      </c>
      <c r="AA101" s="1051"/>
      <c r="AB101" s="1051"/>
      <c r="AC101" s="1051"/>
      <c r="AD101" s="1051"/>
      <c r="AE101" s="1051"/>
      <c r="AF101" s="1052"/>
      <c r="AG101" s="1053" t="s">
        <v>365</v>
      </c>
      <c r="AH101" s="1054"/>
      <c r="AI101" s="1055"/>
      <c r="AJ101" s="928">
        <v>102000</v>
      </c>
      <c r="AK101" s="929"/>
      <c r="AL101" s="929"/>
      <c r="AM101" s="930"/>
      <c r="AN101" s="928">
        <v>100000</v>
      </c>
      <c r="AO101" s="929"/>
      <c r="AP101" s="929"/>
      <c r="AQ101" s="930"/>
      <c r="AR101" s="957">
        <v>100000</v>
      </c>
      <c r="AS101" s="984"/>
      <c r="AT101" s="984"/>
      <c r="AU101" s="985"/>
      <c r="AV101" s="1103"/>
      <c r="AW101" s="958"/>
      <c r="AX101" s="958"/>
      <c r="AY101" s="958"/>
      <c r="AZ101" s="959"/>
      <c r="BA101" s="116"/>
      <c r="BB101" s="116"/>
    </row>
    <row r="102" spans="1:54" s="7" customFormat="1" ht="18" hidden="1" customHeight="1" thickBot="1" x14ac:dyDescent="0.3">
      <c r="A102" s="114"/>
      <c r="B102" s="1022"/>
      <c r="C102" s="1023"/>
      <c r="D102" s="1023"/>
      <c r="E102" s="1023"/>
      <c r="F102" s="1023"/>
      <c r="G102" s="1023"/>
      <c r="H102" s="1023"/>
      <c r="I102" s="1023"/>
      <c r="J102" s="1023"/>
      <c r="K102" s="1024"/>
      <c r="L102" s="1031"/>
      <c r="M102" s="1032"/>
      <c r="N102" s="1032"/>
      <c r="O102" s="1033"/>
      <c r="P102" s="1056"/>
      <c r="Q102" s="1057"/>
      <c r="R102" s="1057"/>
      <c r="S102" s="1057"/>
      <c r="T102" s="1057"/>
      <c r="U102" s="1057"/>
      <c r="V102" s="1057"/>
      <c r="W102" s="1076"/>
      <c r="X102" s="1077"/>
      <c r="Y102" s="1078"/>
      <c r="Z102" s="1076"/>
      <c r="AA102" s="1077"/>
      <c r="AB102" s="1077"/>
      <c r="AC102" s="1077"/>
      <c r="AD102" s="1077"/>
      <c r="AE102" s="1077"/>
      <c r="AF102" s="1078"/>
      <c r="AG102" s="944"/>
      <c r="AH102" s="945"/>
      <c r="AI102" s="946"/>
      <c r="AJ102" s="203"/>
      <c r="AK102" s="204"/>
      <c r="AL102" s="204"/>
      <c r="AM102" s="205"/>
      <c r="AN102" s="947"/>
      <c r="AO102" s="948"/>
      <c r="AP102" s="948"/>
      <c r="AQ102" s="949"/>
      <c r="AR102" s="185"/>
      <c r="AS102" s="186"/>
      <c r="AT102" s="186"/>
      <c r="AU102" s="187"/>
      <c r="AV102" s="182"/>
      <c r="AW102" s="183"/>
      <c r="AX102" s="183"/>
      <c r="AY102" s="183"/>
      <c r="AZ102" s="184"/>
      <c r="BA102" s="116"/>
      <c r="BB102" s="116"/>
    </row>
    <row r="103" spans="1:54" s="7" customFormat="1" ht="18" hidden="1" customHeight="1" thickBot="1" x14ac:dyDescent="0.3">
      <c r="A103" s="114"/>
      <c r="B103" s="1022"/>
      <c r="C103" s="1023"/>
      <c r="D103" s="1023"/>
      <c r="E103" s="1023"/>
      <c r="F103" s="1023"/>
      <c r="G103" s="1023"/>
      <c r="H103" s="1023"/>
      <c r="I103" s="1023"/>
      <c r="J103" s="1023"/>
      <c r="K103" s="1024"/>
      <c r="L103" s="1031"/>
      <c r="M103" s="1032"/>
      <c r="N103" s="1032"/>
      <c r="O103" s="1033"/>
      <c r="P103" s="1056"/>
      <c r="Q103" s="1057"/>
      <c r="R103" s="1057"/>
      <c r="S103" s="1057"/>
      <c r="T103" s="1057"/>
      <c r="U103" s="1057"/>
      <c r="V103" s="1057"/>
      <c r="W103" s="1079"/>
      <c r="X103" s="1080"/>
      <c r="Y103" s="1081"/>
      <c r="Z103" s="1079"/>
      <c r="AA103" s="1080"/>
      <c r="AB103" s="1080"/>
      <c r="AC103" s="1080"/>
      <c r="AD103" s="1080"/>
      <c r="AE103" s="1080"/>
      <c r="AF103" s="1081"/>
      <c r="AG103" s="944"/>
      <c r="AH103" s="945"/>
      <c r="AI103" s="946"/>
      <c r="AJ103" s="947"/>
      <c r="AK103" s="948"/>
      <c r="AL103" s="948"/>
      <c r="AM103" s="949"/>
      <c r="AN103" s="947"/>
      <c r="AO103" s="948"/>
      <c r="AP103" s="948"/>
      <c r="AQ103" s="949"/>
      <c r="AR103" s="1073"/>
      <c r="AS103" s="1074"/>
      <c r="AT103" s="1074"/>
      <c r="AU103" s="1075"/>
      <c r="AV103" s="1042"/>
      <c r="AW103" s="1043"/>
      <c r="AX103" s="1043"/>
      <c r="AY103" s="1043"/>
      <c r="AZ103" s="1045"/>
      <c r="BA103" s="116"/>
      <c r="BB103" s="116"/>
    </row>
    <row r="104" spans="1:54" s="7" customFormat="1" ht="24.75" customHeight="1" thickBot="1" x14ac:dyDescent="0.3">
      <c r="A104" s="114"/>
      <c r="B104" s="1025"/>
      <c r="C104" s="1026"/>
      <c r="D104" s="1026"/>
      <c r="E104" s="1026"/>
      <c r="F104" s="1026"/>
      <c r="G104" s="1026"/>
      <c r="H104" s="1026"/>
      <c r="I104" s="1026"/>
      <c r="J104" s="1026"/>
      <c r="K104" s="1027"/>
      <c r="L104" s="1034"/>
      <c r="M104" s="1035"/>
      <c r="N104" s="1035"/>
      <c r="O104" s="1036"/>
      <c r="P104" s="1048"/>
      <c r="Q104" s="1049"/>
      <c r="R104" s="1049"/>
      <c r="S104" s="1049"/>
      <c r="T104" s="1049"/>
      <c r="U104" s="1049"/>
      <c r="V104" s="1049"/>
      <c r="W104" s="960" t="s">
        <v>83</v>
      </c>
      <c r="X104" s="961"/>
      <c r="Y104" s="961"/>
      <c r="Z104" s="961"/>
      <c r="AA104" s="961"/>
      <c r="AB104" s="961"/>
      <c r="AC104" s="961"/>
      <c r="AD104" s="961"/>
      <c r="AE104" s="961"/>
      <c r="AF104" s="962"/>
      <c r="AG104" s="963" t="s">
        <v>366</v>
      </c>
      <c r="AH104" s="964"/>
      <c r="AI104" s="965"/>
      <c r="AJ104" s="922">
        <f>AJ101</f>
        <v>102000</v>
      </c>
      <c r="AK104" s="923"/>
      <c r="AL104" s="923"/>
      <c r="AM104" s="924"/>
      <c r="AN104" s="922">
        <f>AN101</f>
        <v>100000</v>
      </c>
      <c r="AO104" s="923"/>
      <c r="AP104" s="923"/>
      <c r="AQ104" s="924"/>
      <c r="AR104" s="941">
        <f>AR101</f>
        <v>100000</v>
      </c>
      <c r="AS104" s="942"/>
      <c r="AT104" s="942"/>
      <c r="AU104" s="943"/>
      <c r="AV104" s="1100"/>
      <c r="AW104" s="926"/>
      <c r="AX104" s="926"/>
      <c r="AY104" s="926"/>
      <c r="AZ104" s="927"/>
      <c r="BA104" s="116"/>
      <c r="BB104" s="116"/>
    </row>
    <row r="105" spans="1:54" s="7" customFormat="1" ht="18" customHeight="1" thickBot="1" x14ac:dyDescent="0.3">
      <c r="A105" s="114"/>
      <c r="B105" s="1019" t="s">
        <v>443</v>
      </c>
      <c r="C105" s="1020"/>
      <c r="D105" s="1020"/>
      <c r="E105" s="1020"/>
      <c r="F105" s="1020"/>
      <c r="G105" s="1020"/>
      <c r="H105" s="1020"/>
      <c r="I105" s="1020"/>
      <c r="J105" s="1020"/>
      <c r="K105" s="1021"/>
      <c r="L105" s="1028" t="s">
        <v>444</v>
      </c>
      <c r="M105" s="1029"/>
      <c r="N105" s="1029"/>
      <c r="O105" s="1030"/>
      <c r="P105" s="1046" t="s">
        <v>443</v>
      </c>
      <c r="Q105" s="1047"/>
      <c r="R105" s="1047"/>
      <c r="S105" s="1047"/>
      <c r="T105" s="1047"/>
      <c r="U105" s="1047"/>
      <c r="V105" s="1047"/>
      <c r="W105" s="1050" t="s">
        <v>347</v>
      </c>
      <c r="X105" s="1051"/>
      <c r="Y105" s="1052"/>
      <c r="Z105" s="1050" t="s">
        <v>496</v>
      </c>
      <c r="AA105" s="1051"/>
      <c r="AB105" s="1051"/>
      <c r="AC105" s="1051"/>
      <c r="AD105" s="1051"/>
      <c r="AE105" s="1051"/>
      <c r="AF105" s="1052"/>
      <c r="AG105" s="1053" t="s">
        <v>371</v>
      </c>
      <c r="AH105" s="1054"/>
      <c r="AI105" s="1055"/>
      <c r="AJ105" s="928">
        <v>10000</v>
      </c>
      <c r="AK105" s="929"/>
      <c r="AL105" s="929"/>
      <c r="AM105" s="930"/>
      <c r="AN105" s="928">
        <v>11900</v>
      </c>
      <c r="AO105" s="929"/>
      <c r="AP105" s="929"/>
      <c r="AQ105" s="930"/>
      <c r="AR105" s="957">
        <v>10900</v>
      </c>
      <c r="AS105" s="984"/>
      <c r="AT105" s="984"/>
      <c r="AU105" s="985"/>
      <c r="AV105" s="1103"/>
      <c r="AW105" s="958"/>
      <c r="AX105" s="958"/>
      <c r="AY105" s="958"/>
      <c r="AZ105" s="959"/>
      <c r="BA105" s="116"/>
      <c r="BB105" s="116"/>
    </row>
    <row r="106" spans="1:54" s="7" customFormat="1" ht="18" hidden="1" customHeight="1" thickBot="1" x14ac:dyDescent="0.3">
      <c r="A106" s="114"/>
      <c r="B106" s="1022"/>
      <c r="C106" s="1023"/>
      <c r="D106" s="1023"/>
      <c r="E106" s="1023"/>
      <c r="F106" s="1023"/>
      <c r="G106" s="1023"/>
      <c r="H106" s="1023"/>
      <c r="I106" s="1023"/>
      <c r="J106" s="1023"/>
      <c r="K106" s="1024"/>
      <c r="L106" s="1031"/>
      <c r="M106" s="1032"/>
      <c r="N106" s="1032"/>
      <c r="O106" s="1033"/>
      <c r="P106" s="1056"/>
      <c r="Q106" s="1057"/>
      <c r="R106" s="1057"/>
      <c r="S106" s="1057"/>
      <c r="T106" s="1057"/>
      <c r="U106" s="1057"/>
      <c r="V106" s="1057"/>
      <c r="W106" s="1076"/>
      <c r="X106" s="1077"/>
      <c r="Y106" s="1078"/>
      <c r="Z106" s="1076"/>
      <c r="AA106" s="1077"/>
      <c r="AB106" s="1077"/>
      <c r="AC106" s="1077"/>
      <c r="AD106" s="1077"/>
      <c r="AE106" s="1077"/>
      <c r="AF106" s="1078"/>
      <c r="AG106" s="944"/>
      <c r="AH106" s="945"/>
      <c r="AI106" s="946"/>
      <c r="AJ106" s="203"/>
      <c r="AK106" s="204"/>
      <c r="AL106" s="204"/>
      <c r="AM106" s="205"/>
      <c r="AN106" s="947"/>
      <c r="AO106" s="948"/>
      <c r="AP106" s="948"/>
      <c r="AQ106" s="949"/>
      <c r="AR106" s="185"/>
      <c r="AS106" s="186"/>
      <c r="AT106" s="186"/>
      <c r="AU106" s="187"/>
      <c r="AV106" s="182"/>
      <c r="AW106" s="183"/>
      <c r="AX106" s="183"/>
      <c r="AY106" s="183"/>
      <c r="AZ106" s="184"/>
      <c r="BA106" s="116"/>
      <c r="BB106" s="116"/>
    </row>
    <row r="107" spans="1:54" s="7" customFormat="1" ht="18" hidden="1" customHeight="1" thickBot="1" x14ac:dyDescent="0.3">
      <c r="A107" s="114"/>
      <c r="B107" s="1022"/>
      <c r="C107" s="1023"/>
      <c r="D107" s="1023"/>
      <c r="E107" s="1023"/>
      <c r="F107" s="1023"/>
      <c r="G107" s="1023"/>
      <c r="H107" s="1023"/>
      <c r="I107" s="1023"/>
      <c r="J107" s="1023"/>
      <c r="K107" s="1024"/>
      <c r="L107" s="1031"/>
      <c r="M107" s="1032"/>
      <c r="N107" s="1032"/>
      <c r="O107" s="1033"/>
      <c r="P107" s="1056"/>
      <c r="Q107" s="1057"/>
      <c r="R107" s="1057"/>
      <c r="S107" s="1057"/>
      <c r="T107" s="1057"/>
      <c r="U107" s="1057"/>
      <c r="V107" s="1057"/>
      <c r="W107" s="1079"/>
      <c r="X107" s="1080"/>
      <c r="Y107" s="1081"/>
      <c r="Z107" s="1079"/>
      <c r="AA107" s="1080"/>
      <c r="AB107" s="1080"/>
      <c r="AC107" s="1080"/>
      <c r="AD107" s="1080"/>
      <c r="AE107" s="1080"/>
      <c r="AF107" s="1081"/>
      <c r="AG107" s="944"/>
      <c r="AH107" s="945"/>
      <c r="AI107" s="946"/>
      <c r="AJ107" s="947"/>
      <c r="AK107" s="948"/>
      <c r="AL107" s="948"/>
      <c r="AM107" s="949"/>
      <c r="AN107" s="947"/>
      <c r="AO107" s="948"/>
      <c r="AP107" s="948"/>
      <c r="AQ107" s="949"/>
      <c r="AR107" s="1073"/>
      <c r="AS107" s="1074"/>
      <c r="AT107" s="1074"/>
      <c r="AU107" s="1075"/>
      <c r="AV107" s="1042"/>
      <c r="AW107" s="1043"/>
      <c r="AX107" s="1043"/>
      <c r="AY107" s="1043"/>
      <c r="AZ107" s="1045"/>
      <c r="BA107" s="116"/>
      <c r="BB107" s="116"/>
    </row>
    <row r="108" spans="1:54" s="7" customFormat="1" ht="21" customHeight="1" thickBot="1" x14ac:dyDescent="0.3">
      <c r="A108" s="114"/>
      <c r="B108" s="1025"/>
      <c r="C108" s="1026"/>
      <c r="D108" s="1026"/>
      <c r="E108" s="1026"/>
      <c r="F108" s="1026"/>
      <c r="G108" s="1026"/>
      <c r="H108" s="1026"/>
      <c r="I108" s="1026"/>
      <c r="J108" s="1026"/>
      <c r="K108" s="1027"/>
      <c r="L108" s="1034"/>
      <c r="M108" s="1035"/>
      <c r="N108" s="1035"/>
      <c r="O108" s="1036"/>
      <c r="P108" s="1048"/>
      <c r="Q108" s="1049"/>
      <c r="R108" s="1049"/>
      <c r="S108" s="1049"/>
      <c r="T108" s="1049"/>
      <c r="U108" s="1049"/>
      <c r="V108" s="1049"/>
      <c r="W108" s="960" t="s">
        <v>83</v>
      </c>
      <c r="X108" s="961"/>
      <c r="Y108" s="961"/>
      <c r="Z108" s="961"/>
      <c r="AA108" s="961"/>
      <c r="AB108" s="961"/>
      <c r="AC108" s="961"/>
      <c r="AD108" s="961"/>
      <c r="AE108" s="961"/>
      <c r="AF108" s="962"/>
      <c r="AG108" s="963" t="s">
        <v>372</v>
      </c>
      <c r="AH108" s="964"/>
      <c r="AI108" s="965"/>
      <c r="AJ108" s="922">
        <f>AJ105</f>
        <v>10000</v>
      </c>
      <c r="AK108" s="923"/>
      <c r="AL108" s="923"/>
      <c r="AM108" s="924"/>
      <c r="AN108" s="922">
        <f>SUM(AN105)</f>
        <v>11900</v>
      </c>
      <c r="AO108" s="923"/>
      <c r="AP108" s="923"/>
      <c r="AQ108" s="924"/>
      <c r="AR108" s="941">
        <f>SUM(AR105)</f>
        <v>10900</v>
      </c>
      <c r="AS108" s="942"/>
      <c r="AT108" s="942"/>
      <c r="AU108" s="943"/>
      <c r="AV108" s="925"/>
      <c r="AW108" s="926"/>
      <c r="AX108" s="926"/>
      <c r="AY108" s="926"/>
      <c r="AZ108" s="927"/>
      <c r="BA108" s="116"/>
      <c r="BB108" s="116"/>
    </row>
    <row r="109" spans="1:54" s="7" customFormat="1" ht="21" customHeight="1" thickBot="1" x14ac:dyDescent="0.3">
      <c r="A109" s="114"/>
      <c r="B109" s="1019" t="s">
        <v>389</v>
      </c>
      <c r="C109" s="1020"/>
      <c r="D109" s="1020"/>
      <c r="E109" s="1020"/>
      <c r="F109" s="1020"/>
      <c r="G109" s="1020"/>
      <c r="H109" s="1020"/>
      <c r="I109" s="1020"/>
      <c r="J109" s="1020"/>
      <c r="K109" s="1021"/>
      <c r="L109" s="1028" t="s">
        <v>500</v>
      </c>
      <c r="M109" s="1029"/>
      <c r="N109" s="1029"/>
      <c r="O109" s="1030"/>
      <c r="P109" s="1046" t="s">
        <v>498</v>
      </c>
      <c r="Q109" s="1047"/>
      <c r="R109" s="1047"/>
      <c r="S109" s="1047"/>
      <c r="T109" s="1047"/>
      <c r="U109" s="1047"/>
      <c r="V109" s="1047"/>
      <c r="W109" s="1050" t="s">
        <v>347</v>
      </c>
      <c r="X109" s="1051"/>
      <c r="Y109" s="1052"/>
      <c r="Z109" s="1050" t="s">
        <v>496</v>
      </c>
      <c r="AA109" s="1051"/>
      <c r="AB109" s="1051"/>
      <c r="AC109" s="1051"/>
      <c r="AD109" s="1051"/>
      <c r="AE109" s="1051"/>
      <c r="AF109" s="1052"/>
      <c r="AG109" s="1053" t="s">
        <v>499</v>
      </c>
      <c r="AH109" s="1054"/>
      <c r="AI109" s="1055"/>
      <c r="AJ109" s="928">
        <v>743568.75</v>
      </c>
      <c r="AK109" s="929"/>
      <c r="AL109" s="929"/>
      <c r="AM109" s="930"/>
      <c r="AN109" s="928">
        <v>554987</v>
      </c>
      <c r="AO109" s="929"/>
      <c r="AP109" s="929"/>
      <c r="AQ109" s="930"/>
      <c r="AR109" s="957"/>
      <c r="AS109" s="984"/>
      <c r="AT109" s="984"/>
      <c r="AU109" s="985"/>
      <c r="AV109" s="957"/>
      <c r="AW109" s="958"/>
      <c r="AX109" s="958"/>
      <c r="AY109" s="958"/>
      <c r="AZ109" s="959"/>
      <c r="BA109" s="116"/>
      <c r="BB109" s="116"/>
    </row>
    <row r="110" spans="1:54" s="7" customFormat="1" ht="21" customHeight="1" thickBot="1" x14ac:dyDescent="0.3">
      <c r="A110" s="114"/>
      <c r="B110" s="1025"/>
      <c r="C110" s="1026"/>
      <c r="D110" s="1026"/>
      <c r="E110" s="1026"/>
      <c r="F110" s="1026"/>
      <c r="G110" s="1026"/>
      <c r="H110" s="1026"/>
      <c r="I110" s="1026"/>
      <c r="J110" s="1026"/>
      <c r="K110" s="1027"/>
      <c r="L110" s="1034"/>
      <c r="M110" s="1035"/>
      <c r="N110" s="1035"/>
      <c r="O110" s="1036"/>
      <c r="P110" s="1048"/>
      <c r="Q110" s="1049"/>
      <c r="R110" s="1049"/>
      <c r="S110" s="1049"/>
      <c r="T110" s="1049"/>
      <c r="U110" s="1049"/>
      <c r="V110" s="1049"/>
      <c r="W110" s="960" t="s">
        <v>83</v>
      </c>
      <c r="X110" s="961"/>
      <c r="Y110" s="961"/>
      <c r="Z110" s="961"/>
      <c r="AA110" s="961"/>
      <c r="AB110" s="961"/>
      <c r="AC110" s="961"/>
      <c r="AD110" s="961"/>
      <c r="AE110" s="961"/>
      <c r="AF110" s="962"/>
      <c r="AG110" s="963" t="s">
        <v>471</v>
      </c>
      <c r="AH110" s="964"/>
      <c r="AI110" s="965"/>
      <c r="AJ110" s="922">
        <f>AJ109</f>
        <v>743568.75</v>
      </c>
      <c r="AK110" s="923"/>
      <c r="AL110" s="923"/>
      <c r="AM110" s="924"/>
      <c r="AN110" s="922">
        <f>AN109</f>
        <v>554987</v>
      </c>
      <c r="AO110" s="923"/>
      <c r="AP110" s="923"/>
      <c r="AQ110" s="924"/>
      <c r="AR110" s="941">
        <f>AR109</f>
        <v>0</v>
      </c>
      <c r="AS110" s="942"/>
      <c r="AT110" s="942"/>
      <c r="AU110" s="943"/>
      <c r="AV110" s="1100"/>
      <c r="AW110" s="926"/>
      <c r="AX110" s="926"/>
      <c r="AY110" s="926"/>
      <c r="AZ110" s="927"/>
      <c r="BA110" s="116"/>
      <c r="BB110" s="116"/>
    </row>
    <row r="111" spans="1:54" s="7" customFormat="1" ht="18" customHeight="1" thickBot="1" x14ac:dyDescent="0.3">
      <c r="A111" s="114"/>
      <c r="B111" s="1019" t="s">
        <v>369</v>
      </c>
      <c r="C111" s="1020"/>
      <c r="D111" s="1020"/>
      <c r="E111" s="1020"/>
      <c r="F111" s="1020"/>
      <c r="G111" s="1020"/>
      <c r="H111" s="1020"/>
      <c r="I111" s="1020"/>
      <c r="J111" s="1020"/>
      <c r="K111" s="1021"/>
      <c r="L111" s="1028" t="s">
        <v>367</v>
      </c>
      <c r="M111" s="1029"/>
      <c r="N111" s="1029"/>
      <c r="O111" s="1030"/>
      <c r="P111" s="1046" t="s">
        <v>368</v>
      </c>
      <c r="Q111" s="1047"/>
      <c r="R111" s="1047"/>
      <c r="S111" s="1047"/>
      <c r="T111" s="1047"/>
      <c r="U111" s="1047"/>
      <c r="V111" s="1047"/>
      <c r="W111" s="1050" t="s">
        <v>347</v>
      </c>
      <c r="X111" s="1051"/>
      <c r="Y111" s="1052"/>
      <c r="Z111" s="1050" t="s">
        <v>496</v>
      </c>
      <c r="AA111" s="1051"/>
      <c r="AB111" s="1051"/>
      <c r="AC111" s="1051"/>
      <c r="AD111" s="1051"/>
      <c r="AE111" s="1051"/>
      <c r="AF111" s="1052"/>
      <c r="AG111" s="1053" t="s">
        <v>379</v>
      </c>
      <c r="AH111" s="1054"/>
      <c r="AI111" s="1055"/>
      <c r="AJ111" s="928">
        <v>3499358</v>
      </c>
      <c r="AK111" s="929"/>
      <c r="AL111" s="929"/>
      <c r="AM111" s="930"/>
      <c r="AN111" s="928">
        <v>3460091</v>
      </c>
      <c r="AO111" s="929"/>
      <c r="AP111" s="929"/>
      <c r="AQ111" s="930"/>
      <c r="AR111" s="957">
        <v>3549761</v>
      </c>
      <c r="AS111" s="984"/>
      <c r="AT111" s="984"/>
      <c r="AU111" s="985"/>
      <c r="AV111" s="957"/>
      <c r="AW111" s="958"/>
      <c r="AX111" s="958"/>
      <c r="AY111" s="958"/>
      <c r="AZ111" s="959"/>
      <c r="BA111" s="116"/>
      <c r="BB111" s="116"/>
    </row>
    <row r="112" spans="1:54" s="7" customFormat="1" ht="18" hidden="1" customHeight="1" thickBot="1" x14ac:dyDescent="0.3">
      <c r="A112" s="114"/>
      <c r="B112" s="1022"/>
      <c r="C112" s="1023"/>
      <c r="D112" s="1023"/>
      <c r="E112" s="1023"/>
      <c r="F112" s="1023"/>
      <c r="G112" s="1023"/>
      <c r="H112" s="1023"/>
      <c r="I112" s="1023"/>
      <c r="J112" s="1023"/>
      <c r="K112" s="1024"/>
      <c r="L112" s="1031"/>
      <c r="M112" s="1032"/>
      <c r="N112" s="1032"/>
      <c r="O112" s="1033"/>
      <c r="P112" s="1056"/>
      <c r="Q112" s="1057"/>
      <c r="R112" s="1057"/>
      <c r="S112" s="1057"/>
      <c r="T112" s="1057"/>
      <c r="U112" s="1057"/>
      <c r="V112" s="1057"/>
      <c r="W112" s="1076"/>
      <c r="X112" s="1077"/>
      <c r="Y112" s="1078"/>
      <c r="Z112" s="1076"/>
      <c r="AA112" s="1077"/>
      <c r="AB112" s="1077"/>
      <c r="AC112" s="1077"/>
      <c r="AD112" s="1077"/>
      <c r="AE112" s="1077"/>
      <c r="AF112" s="1078"/>
      <c r="AG112" s="944"/>
      <c r="AH112" s="945"/>
      <c r="AI112" s="946"/>
      <c r="AJ112" s="203"/>
      <c r="AK112" s="204"/>
      <c r="AL112" s="204"/>
      <c r="AM112" s="205"/>
      <c r="AN112" s="947"/>
      <c r="AO112" s="948"/>
      <c r="AP112" s="948"/>
      <c r="AQ112" s="949"/>
      <c r="AR112" s="191"/>
      <c r="AS112" s="192"/>
      <c r="AT112" s="192"/>
      <c r="AU112" s="193"/>
      <c r="AV112" s="188"/>
      <c r="AW112" s="189"/>
      <c r="AX112" s="189"/>
      <c r="AY112" s="189"/>
      <c r="AZ112" s="190"/>
      <c r="BA112" s="116"/>
      <c r="BB112" s="116"/>
    </row>
    <row r="113" spans="1:54" s="7" customFormat="1" ht="18" hidden="1" customHeight="1" thickBot="1" x14ac:dyDescent="0.3">
      <c r="A113" s="114"/>
      <c r="B113" s="1022"/>
      <c r="C113" s="1023"/>
      <c r="D113" s="1023"/>
      <c r="E113" s="1023"/>
      <c r="F113" s="1023"/>
      <c r="G113" s="1023"/>
      <c r="H113" s="1023"/>
      <c r="I113" s="1023"/>
      <c r="J113" s="1023"/>
      <c r="K113" s="1024"/>
      <c r="L113" s="1031"/>
      <c r="M113" s="1032"/>
      <c r="N113" s="1032"/>
      <c r="O113" s="1033"/>
      <c r="P113" s="1056"/>
      <c r="Q113" s="1057"/>
      <c r="R113" s="1057"/>
      <c r="S113" s="1057"/>
      <c r="T113" s="1057"/>
      <c r="U113" s="1057"/>
      <c r="V113" s="1057"/>
      <c r="W113" s="1079"/>
      <c r="X113" s="1080"/>
      <c r="Y113" s="1081"/>
      <c r="Z113" s="1079"/>
      <c r="AA113" s="1080"/>
      <c r="AB113" s="1080"/>
      <c r="AC113" s="1080"/>
      <c r="AD113" s="1080"/>
      <c r="AE113" s="1080"/>
      <c r="AF113" s="1081"/>
      <c r="AG113" s="944"/>
      <c r="AH113" s="945"/>
      <c r="AI113" s="946"/>
      <c r="AJ113" s="947"/>
      <c r="AK113" s="948"/>
      <c r="AL113" s="948"/>
      <c r="AM113" s="949"/>
      <c r="AN113" s="947"/>
      <c r="AO113" s="948"/>
      <c r="AP113" s="948"/>
      <c r="AQ113" s="949"/>
      <c r="AR113" s="1073"/>
      <c r="AS113" s="1074"/>
      <c r="AT113" s="1074"/>
      <c r="AU113" s="1075"/>
      <c r="AV113" s="1042"/>
      <c r="AW113" s="1043"/>
      <c r="AX113" s="1043"/>
      <c r="AY113" s="1043"/>
      <c r="AZ113" s="1045"/>
      <c r="BA113" s="116"/>
      <c r="BB113" s="116"/>
    </row>
    <row r="114" spans="1:54" s="7" customFormat="1" ht="18" customHeight="1" thickBot="1" x14ac:dyDescent="0.3">
      <c r="A114" s="114"/>
      <c r="B114" s="1025"/>
      <c r="C114" s="1026"/>
      <c r="D114" s="1026"/>
      <c r="E114" s="1026"/>
      <c r="F114" s="1026"/>
      <c r="G114" s="1026"/>
      <c r="H114" s="1026"/>
      <c r="I114" s="1026"/>
      <c r="J114" s="1026"/>
      <c r="K114" s="1027"/>
      <c r="L114" s="1034"/>
      <c r="M114" s="1035"/>
      <c r="N114" s="1035"/>
      <c r="O114" s="1036"/>
      <c r="P114" s="1048"/>
      <c r="Q114" s="1049"/>
      <c r="R114" s="1049"/>
      <c r="S114" s="1049"/>
      <c r="T114" s="1049"/>
      <c r="U114" s="1049"/>
      <c r="V114" s="1049"/>
      <c r="W114" s="960" t="s">
        <v>83</v>
      </c>
      <c r="X114" s="961"/>
      <c r="Y114" s="961"/>
      <c r="Z114" s="961"/>
      <c r="AA114" s="961"/>
      <c r="AB114" s="961"/>
      <c r="AC114" s="961"/>
      <c r="AD114" s="961"/>
      <c r="AE114" s="961"/>
      <c r="AF114" s="962"/>
      <c r="AG114" s="963" t="s">
        <v>380</v>
      </c>
      <c r="AH114" s="964"/>
      <c r="AI114" s="965"/>
      <c r="AJ114" s="922">
        <f>AJ111</f>
        <v>3499358</v>
      </c>
      <c r="AK114" s="923"/>
      <c r="AL114" s="923"/>
      <c r="AM114" s="924"/>
      <c r="AN114" s="922">
        <f t="shared" ref="AN114" si="19">AN111</f>
        <v>3460091</v>
      </c>
      <c r="AO114" s="923"/>
      <c r="AP114" s="923"/>
      <c r="AQ114" s="924"/>
      <c r="AR114" s="922">
        <f t="shared" ref="AR114" si="20">AR111</f>
        <v>3549761</v>
      </c>
      <c r="AS114" s="923"/>
      <c r="AT114" s="923"/>
      <c r="AU114" s="924"/>
      <c r="AV114" s="1100"/>
      <c r="AW114" s="926"/>
      <c r="AX114" s="926"/>
      <c r="AY114" s="926"/>
      <c r="AZ114" s="927"/>
      <c r="BA114" s="116"/>
      <c r="BB114" s="116"/>
    </row>
    <row r="115" spans="1:54" s="7" customFormat="1" ht="19.5" customHeight="1" thickBot="1" x14ac:dyDescent="0.3">
      <c r="A115" s="114"/>
      <c r="B115" s="1019" t="s">
        <v>430</v>
      </c>
      <c r="C115" s="1020"/>
      <c r="D115" s="1020"/>
      <c r="E115" s="1020"/>
      <c r="F115" s="1020"/>
      <c r="G115" s="1020"/>
      <c r="H115" s="1020"/>
      <c r="I115" s="1020"/>
      <c r="J115" s="1020"/>
      <c r="K115" s="1021"/>
      <c r="L115" s="1028" t="s">
        <v>428</v>
      </c>
      <c r="M115" s="1029"/>
      <c r="N115" s="1029"/>
      <c r="O115" s="1030"/>
      <c r="P115" s="1046" t="s">
        <v>429</v>
      </c>
      <c r="Q115" s="1047"/>
      <c r="R115" s="1047"/>
      <c r="S115" s="1047"/>
      <c r="T115" s="1047"/>
      <c r="U115" s="1047"/>
      <c r="V115" s="1047"/>
      <c r="W115" s="1050" t="s">
        <v>395</v>
      </c>
      <c r="X115" s="1051"/>
      <c r="Y115" s="1052"/>
      <c r="Z115" s="1050" t="s">
        <v>496</v>
      </c>
      <c r="AA115" s="1051"/>
      <c r="AB115" s="1051"/>
      <c r="AC115" s="1051"/>
      <c r="AD115" s="1051"/>
      <c r="AE115" s="1051"/>
      <c r="AF115" s="1052"/>
      <c r="AG115" s="1053" t="s">
        <v>391</v>
      </c>
      <c r="AH115" s="1054"/>
      <c r="AI115" s="1055"/>
      <c r="AJ115" s="928">
        <v>942037.56</v>
      </c>
      <c r="AK115" s="929"/>
      <c r="AL115" s="929"/>
      <c r="AM115" s="930"/>
      <c r="AN115" s="928"/>
      <c r="AO115" s="929"/>
      <c r="AP115" s="929"/>
      <c r="AQ115" s="930"/>
      <c r="AR115" s="957"/>
      <c r="AS115" s="984"/>
      <c r="AT115" s="984"/>
      <c r="AU115" s="985"/>
      <c r="AV115" s="957"/>
      <c r="AW115" s="958"/>
      <c r="AX115" s="958"/>
      <c r="AY115" s="958"/>
      <c r="AZ115" s="959"/>
      <c r="BA115" s="116"/>
      <c r="BB115" s="116"/>
    </row>
    <row r="116" spans="1:54" s="7" customFormat="1" ht="9" hidden="1" customHeight="1" x14ac:dyDescent="0.25">
      <c r="A116" s="114"/>
      <c r="B116" s="1022"/>
      <c r="C116" s="1023"/>
      <c r="D116" s="1023"/>
      <c r="E116" s="1023"/>
      <c r="F116" s="1023"/>
      <c r="G116" s="1023"/>
      <c r="H116" s="1023"/>
      <c r="I116" s="1023"/>
      <c r="J116" s="1023"/>
      <c r="K116" s="1024"/>
      <c r="L116" s="1031"/>
      <c r="M116" s="1032"/>
      <c r="N116" s="1032"/>
      <c r="O116" s="1033"/>
      <c r="P116" s="1056"/>
      <c r="Q116" s="1057"/>
      <c r="R116" s="1057"/>
      <c r="S116" s="1057"/>
      <c r="T116" s="1057"/>
      <c r="U116" s="1057"/>
      <c r="V116" s="1057"/>
      <c r="W116" s="1076"/>
      <c r="X116" s="1077"/>
      <c r="Y116" s="1078"/>
      <c r="Z116" s="1076"/>
      <c r="AA116" s="1077"/>
      <c r="AB116" s="1077"/>
      <c r="AC116" s="1077"/>
      <c r="AD116" s="1077"/>
      <c r="AE116" s="1077"/>
      <c r="AF116" s="1078"/>
      <c r="AG116" s="944"/>
      <c r="AH116" s="945"/>
      <c r="AI116" s="946"/>
      <c r="AJ116" s="203"/>
      <c r="AK116" s="204"/>
      <c r="AL116" s="204"/>
      <c r="AM116" s="205"/>
      <c r="AN116" s="947"/>
      <c r="AO116" s="948"/>
      <c r="AP116" s="948"/>
      <c r="AQ116" s="949"/>
      <c r="AR116" s="194"/>
      <c r="AS116" s="195"/>
      <c r="AT116" s="195"/>
      <c r="AU116" s="196"/>
      <c r="AV116" s="200"/>
      <c r="AW116" s="201"/>
      <c r="AX116" s="201"/>
      <c r="AY116" s="201"/>
      <c r="AZ116" s="202"/>
      <c r="BA116" s="116"/>
      <c r="BB116" s="116"/>
    </row>
    <row r="117" spans="1:54" s="7" customFormat="1" ht="18" hidden="1" customHeight="1" thickBot="1" x14ac:dyDescent="0.3">
      <c r="A117" s="114"/>
      <c r="B117" s="1022"/>
      <c r="C117" s="1023"/>
      <c r="D117" s="1023"/>
      <c r="E117" s="1023"/>
      <c r="F117" s="1023"/>
      <c r="G117" s="1023"/>
      <c r="H117" s="1023"/>
      <c r="I117" s="1023"/>
      <c r="J117" s="1023"/>
      <c r="K117" s="1024"/>
      <c r="L117" s="1031"/>
      <c r="M117" s="1032"/>
      <c r="N117" s="1032"/>
      <c r="O117" s="1033"/>
      <c r="P117" s="1056"/>
      <c r="Q117" s="1057"/>
      <c r="R117" s="1057"/>
      <c r="S117" s="1057"/>
      <c r="T117" s="1057"/>
      <c r="U117" s="1057"/>
      <c r="V117" s="1057"/>
      <c r="W117" s="1079"/>
      <c r="X117" s="1080"/>
      <c r="Y117" s="1081"/>
      <c r="Z117" s="1079"/>
      <c r="AA117" s="1080"/>
      <c r="AB117" s="1080"/>
      <c r="AC117" s="1080"/>
      <c r="AD117" s="1080"/>
      <c r="AE117" s="1080"/>
      <c r="AF117" s="1081"/>
      <c r="AG117" s="944"/>
      <c r="AH117" s="945"/>
      <c r="AI117" s="946"/>
      <c r="AJ117" s="947"/>
      <c r="AK117" s="948"/>
      <c r="AL117" s="948"/>
      <c r="AM117" s="949"/>
      <c r="AN117" s="947"/>
      <c r="AO117" s="948"/>
      <c r="AP117" s="948"/>
      <c r="AQ117" s="949"/>
      <c r="AR117" s="1073"/>
      <c r="AS117" s="1074"/>
      <c r="AT117" s="1074"/>
      <c r="AU117" s="1075"/>
      <c r="AV117" s="1042"/>
      <c r="AW117" s="1043"/>
      <c r="AX117" s="1043"/>
      <c r="AY117" s="1043"/>
      <c r="AZ117" s="1045"/>
      <c r="BA117" s="116"/>
      <c r="BB117" s="116"/>
    </row>
    <row r="118" spans="1:54" s="7" customFormat="1" ht="18" customHeight="1" thickBot="1" x14ac:dyDescent="0.3">
      <c r="A118" s="114"/>
      <c r="B118" s="1025"/>
      <c r="C118" s="1026"/>
      <c r="D118" s="1026"/>
      <c r="E118" s="1026"/>
      <c r="F118" s="1026"/>
      <c r="G118" s="1026"/>
      <c r="H118" s="1026"/>
      <c r="I118" s="1026"/>
      <c r="J118" s="1026"/>
      <c r="K118" s="1027"/>
      <c r="L118" s="1034"/>
      <c r="M118" s="1035"/>
      <c r="N118" s="1035"/>
      <c r="O118" s="1036"/>
      <c r="P118" s="1048"/>
      <c r="Q118" s="1049"/>
      <c r="R118" s="1049"/>
      <c r="S118" s="1049"/>
      <c r="T118" s="1049"/>
      <c r="U118" s="1049"/>
      <c r="V118" s="1049"/>
      <c r="W118" s="960"/>
      <c r="X118" s="961"/>
      <c r="Y118" s="961"/>
      <c r="Z118" s="961"/>
      <c r="AA118" s="961"/>
      <c r="AB118" s="961"/>
      <c r="AC118" s="961"/>
      <c r="AD118" s="961"/>
      <c r="AE118" s="961"/>
      <c r="AF118" s="962"/>
      <c r="AG118" s="963" t="s">
        <v>392</v>
      </c>
      <c r="AH118" s="964"/>
      <c r="AI118" s="965"/>
      <c r="AJ118" s="922">
        <f>AJ115</f>
        <v>942037.56</v>
      </c>
      <c r="AK118" s="923"/>
      <c r="AL118" s="923"/>
      <c r="AM118" s="924"/>
      <c r="AN118" s="922"/>
      <c r="AO118" s="923"/>
      <c r="AP118" s="923"/>
      <c r="AQ118" s="924"/>
      <c r="AR118" s="941"/>
      <c r="AS118" s="942"/>
      <c r="AT118" s="942"/>
      <c r="AU118" s="943"/>
      <c r="AV118" s="1100"/>
      <c r="AW118" s="926"/>
      <c r="AX118" s="926"/>
      <c r="AY118" s="926"/>
      <c r="AZ118" s="927"/>
      <c r="BA118" s="116"/>
      <c r="BB118" s="116"/>
    </row>
    <row r="119" spans="1:54" s="7" customFormat="1" ht="15" customHeight="1" thickBot="1" x14ac:dyDescent="0.3">
      <c r="A119" s="114"/>
      <c r="B119" s="1019" t="s">
        <v>433</v>
      </c>
      <c r="C119" s="1020"/>
      <c r="D119" s="1020"/>
      <c r="E119" s="1020"/>
      <c r="F119" s="1020"/>
      <c r="G119" s="1020"/>
      <c r="H119" s="1020"/>
      <c r="I119" s="1020"/>
      <c r="J119" s="1020"/>
      <c r="K119" s="1021"/>
      <c r="L119" s="1028" t="s">
        <v>431</v>
      </c>
      <c r="M119" s="1029"/>
      <c r="N119" s="1029"/>
      <c r="O119" s="1030"/>
      <c r="P119" s="1046" t="s">
        <v>432</v>
      </c>
      <c r="Q119" s="1047"/>
      <c r="R119" s="1047"/>
      <c r="S119" s="1047"/>
      <c r="T119" s="1047"/>
      <c r="U119" s="1047"/>
      <c r="V119" s="1047"/>
      <c r="W119" s="1058" t="s">
        <v>427</v>
      </c>
      <c r="X119" s="1059"/>
      <c r="Y119" s="1060"/>
      <c r="Z119" s="1058" t="s">
        <v>496</v>
      </c>
      <c r="AA119" s="1059"/>
      <c r="AB119" s="1059"/>
      <c r="AC119" s="1059"/>
      <c r="AD119" s="1059"/>
      <c r="AE119" s="1059"/>
      <c r="AF119" s="1060"/>
      <c r="AG119" s="1067" t="s">
        <v>393</v>
      </c>
      <c r="AH119" s="1068"/>
      <c r="AI119" s="1069"/>
      <c r="AJ119" s="957">
        <v>290799</v>
      </c>
      <c r="AK119" s="984"/>
      <c r="AL119" s="984"/>
      <c r="AM119" s="985"/>
      <c r="AN119" s="957"/>
      <c r="AO119" s="984"/>
      <c r="AP119" s="984"/>
      <c r="AQ119" s="985"/>
      <c r="AR119" s="957"/>
      <c r="AS119" s="984"/>
      <c r="AT119" s="984"/>
      <c r="AU119" s="985"/>
      <c r="AV119" s="957"/>
      <c r="AW119" s="958"/>
      <c r="AX119" s="958"/>
      <c r="AY119" s="958"/>
      <c r="AZ119" s="959"/>
      <c r="BA119" s="116"/>
      <c r="BB119" s="116"/>
    </row>
    <row r="120" spans="1:54" s="7" customFormat="1" ht="0.75" hidden="1" customHeight="1" thickBot="1" x14ac:dyDescent="0.3">
      <c r="A120" s="114"/>
      <c r="B120" s="1022"/>
      <c r="C120" s="1023"/>
      <c r="D120" s="1023"/>
      <c r="E120" s="1023"/>
      <c r="F120" s="1023"/>
      <c r="G120" s="1023"/>
      <c r="H120" s="1023"/>
      <c r="I120" s="1023"/>
      <c r="J120" s="1023"/>
      <c r="K120" s="1024"/>
      <c r="L120" s="1031"/>
      <c r="M120" s="1032"/>
      <c r="N120" s="1032"/>
      <c r="O120" s="1033"/>
      <c r="P120" s="1056"/>
      <c r="Q120" s="1057"/>
      <c r="R120" s="1057"/>
      <c r="S120" s="1057"/>
      <c r="T120" s="1057"/>
      <c r="U120" s="1057"/>
      <c r="V120" s="1057"/>
      <c r="W120" s="1061"/>
      <c r="X120" s="1062"/>
      <c r="Y120" s="1063"/>
      <c r="Z120" s="1061"/>
      <c r="AA120" s="1062"/>
      <c r="AB120" s="1062"/>
      <c r="AC120" s="1062"/>
      <c r="AD120" s="1062"/>
      <c r="AE120" s="1062"/>
      <c r="AF120" s="1063"/>
      <c r="AG120" s="1070"/>
      <c r="AH120" s="1071"/>
      <c r="AI120" s="1072"/>
      <c r="AJ120" s="194"/>
      <c r="AK120" s="195"/>
      <c r="AL120" s="195"/>
      <c r="AM120" s="196"/>
      <c r="AN120" s="1073"/>
      <c r="AO120" s="1074"/>
      <c r="AP120" s="1074"/>
      <c r="AQ120" s="1075"/>
      <c r="AR120" s="194"/>
      <c r="AS120" s="195"/>
      <c r="AT120" s="195"/>
      <c r="AU120" s="196"/>
      <c r="AV120" s="200"/>
      <c r="AW120" s="201"/>
      <c r="AX120" s="201"/>
      <c r="AY120" s="201"/>
      <c r="AZ120" s="202"/>
      <c r="BA120" s="116"/>
      <c r="BB120" s="116"/>
    </row>
    <row r="121" spans="1:54" s="7" customFormat="1" ht="1.5" hidden="1" customHeight="1" thickBot="1" x14ac:dyDescent="0.3">
      <c r="A121" s="114"/>
      <c r="B121" s="1022"/>
      <c r="C121" s="1023"/>
      <c r="D121" s="1023"/>
      <c r="E121" s="1023"/>
      <c r="F121" s="1023"/>
      <c r="G121" s="1023"/>
      <c r="H121" s="1023"/>
      <c r="I121" s="1023"/>
      <c r="J121" s="1023"/>
      <c r="K121" s="1024"/>
      <c r="L121" s="1031"/>
      <c r="M121" s="1032"/>
      <c r="N121" s="1032"/>
      <c r="O121" s="1033"/>
      <c r="P121" s="1056"/>
      <c r="Q121" s="1057"/>
      <c r="R121" s="1057"/>
      <c r="S121" s="1057"/>
      <c r="T121" s="1057"/>
      <c r="U121" s="1057"/>
      <c r="V121" s="1057"/>
      <c r="W121" s="1064"/>
      <c r="X121" s="1065"/>
      <c r="Y121" s="1066"/>
      <c r="Z121" s="1064"/>
      <c r="AA121" s="1065"/>
      <c r="AB121" s="1065"/>
      <c r="AC121" s="1065"/>
      <c r="AD121" s="1065"/>
      <c r="AE121" s="1065"/>
      <c r="AF121" s="1066"/>
      <c r="AG121" s="1070"/>
      <c r="AH121" s="1071"/>
      <c r="AI121" s="1072"/>
      <c r="AJ121" s="1073"/>
      <c r="AK121" s="1074"/>
      <c r="AL121" s="1074"/>
      <c r="AM121" s="1075"/>
      <c r="AN121" s="1073"/>
      <c r="AO121" s="1074"/>
      <c r="AP121" s="1074"/>
      <c r="AQ121" s="1075"/>
      <c r="AR121" s="1073"/>
      <c r="AS121" s="1074"/>
      <c r="AT121" s="1074"/>
      <c r="AU121" s="1075"/>
      <c r="AV121" s="1042"/>
      <c r="AW121" s="1043"/>
      <c r="AX121" s="1043"/>
      <c r="AY121" s="1043"/>
      <c r="AZ121" s="1045"/>
      <c r="BA121" s="116"/>
      <c r="BB121" s="116"/>
    </row>
    <row r="122" spans="1:54" s="7" customFormat="1" ht="21" customHeight="1" thickBot="1" x14ac:dyDescent="0.3">
      <c r="A122" s="114"/>
      <c r="B122" s="1025"/>
      <c r="C122" s="1026"/>
      <c r="D122" s="1026"/>
      <c r="E122" s="1026"/>
      <c r="F122" s="1026"/>
      <c r="G122" s="1026"/>
      <c r="H122" s="1026"/>
      <c r="I122" s="1026"/>
      <c r="J122" s="1026"/>
      <c r="K122" s="1027"/>
      <c r="L122" s="1034"/>
      <c r="M122" s="1035"/>
      <c r="N122" s="1035"/>
      <c r="O122" s="1036"/>
      <c r="P122" s="1048"/>
      <c r="Q122" s="1049"/>
      <c r="R122" s="1049"/>
      <c r="S122" s="1049"/>
      <c r="T122" s="1049"/>
      <c r="U122" s="1049"/>
      <c r="V122" s="1049"/>
      <c r="W122" s="1097" t="s">
        <v>83</v>
      </c>
      <c r="X122" s="1098"/>
      <c r="Y122" s="1098"/>
      <c r="Z122" s="1098"/>
      <c r="AA122" s="1098"/>
      <c r="AB122" s="1098"/>
      <c r="AC122" s="1098"/>
      <c r="AD122" s="1098"/>
      <c r="AE122" s="1098"/>
      <c r="AF122" s="1099"/>
      <c r="AG122" s="980" t="s">
        <v>394</v>
      </c>
      <c r="AH122" s="981"/>
      <c r="AI122" s="982"/>
      <c r="AJ122" s="941">
        <f>AJ119</f>
        <v>290799</v>
      </c>
      <c r="AK122" s="942"/>
      <c r="AL122" s="942"/>
      <c r="AM122" s="943"/>
      <c r="AN122" s="941">
        <f t="shared" ref="AN122" si="21">AN119</f>
        <v>0</v>
      </c>
      <c r="AO122" s="942"/>
      <c r="AP122" s="942"/>
      <c r="AQ122" s="943"/>
      <c r="AR122" s="941">
        <f t="shared" ref="AR122" si="22">AR119</f>
        <v>0</v>
      </c>
      <c r="AS122" s="942"/>
      <c r="AT122" s="942"/>
      <c r="AU122" s="943"/>
      <c r="AV122" s="925"/>
      <c r="AW122" s="926"/>
      <c r="AX122" s="926"/>
      <c r="AY122" s="926"/>
      <c r="AZ122" s="927"/>
      <c r="BA122" s="116"/>
      <c r="BB122" s="116"/>
    </row>
    <row r="123" spans="1:54" s="7" customFormat="1" ht="21" customHeight="1" thickBot="1" x14ac:dyDescent="0.3">
      <c r="A123" s="114"/>
      <c r="B123" s="1019" t="s">
        <v>470</v>
      </c>
      <c r="C123" s="1020"/>
      <c r="D123" s="1020"/>
      <c r="E123" s="1020"/>
      <c r="F123" s="1020"/>
      <c r="G123" s="1020"/>
      <c r="H123" s="1020"/>
      <c r="I123" s="1020"/>
      <c r="J123" s="1020"/>
      <c r="K123" s="1021"/>
      <c r="L123" s="1028" t="s">
        <v>469</v>
      </c>
      <c r="M123" s="1029"/>
      <c r="N123" s="1029"/>
      <c r="O123" s="1030"/>
      <c r="P123" s="1046" t="s">
        <v>374</v>
      </c>
      <c r="Q123" s="1047"/>
      <c r="R123" s="1047"/>
      <c r="S123" s="1047"/>
      <c r="T123" s="1047"/>
      <c r="U123" s="1047"/>
      <c r="V123" s="1047"/>
      <c r="W123" s="1058" t="s">
        <v>468</v>
      </c>
      <c r="X123" s="1059"/>
      <c r="Y123" s="1060"/>
      <c r="Z123" s="1058" t="s">
        <v>496</v>
      </c>
      <c r="AA123" s="1059"/>
      <c r="AB123" s="1059"/>
      <c r="AC123" s="1059"/>
      <c r="AD123" s="1059"/>
      <c r="AE123" s="1059"/>
      <c r="AF123" s="1060"/>
      <c r="AG123" s="1067" t="s">
        <v>472</v>
      </c>
      <c r="AH123" s="1068"/>
      <c r="AI123" s="1069"/>
      <c r="AJ123" s="957">
        <v>64465</v>
      </c>
      <c r="AK123" s="984"/>
      <c r="AL123" s="984"/>
      <c r="AM123" s="985"/>
      <c r="AN123" s="957">
        <v>35000</v>
      </c>
      <c r="AO123" s="984"/>
      <c r="AP123" s="984"/>
      <c r="AQ123" s="985"/>
      <c r="AR123" s="957">
        <v>35000</v>
      </c>
      <c r="AS123" s="984"/>
      <c r="AT123" s="984"/>
      <c r="AU123" s="985"/>
      <c r="AV123" s="957"/>
      <c r="AW123" s="958"/>
      <c r="AX123" s="958"/>
      <c r="AY123" s="958"/>
      <c r="AZ123" s="959"/>
      <c r="BA123" s="116"/>
      <c r="BB123" s="116"/>
    </row>
    <row r="124" spans="1:54" s="7" customFormat="1" ht="21" customHeight="1" thickBot="1" x14ac:dyDescent="0.3">
      <c r="A124" s="114"/>
      <c r="B124" s="1025"/>
      <c r="C124" s="1026"/>
      <c r="D124" s="1026"/>
      <c r="E124" s="1026"/>
      <c r="F124" s="1026"/>
      <c r="G124" s="1026"/>
      <c r="H124" s="1026"/>
      <c r="I124" s="1026"/>
      <c r="J124" s="1026"/>
      <c r="K124" s="1027"/>
      <c r="L124" s="1034"/>
      <c r="M124" s="1035"/>
      <c r="N124" s="1035"/>
      <c r="O124" s="1036"/>
      <c r="P124" s="1048"/>
      <c r="Q124" s="1049"/>
      <c r="R124" s="1049"/>
      <c r="S124" s="1049"/>
      <c r="T124" s="1049"/>
      <c r="U124" s="1049"/>
      <c r="V124" s="1049"/>
      <c r="W124" s="1097" t="s">
        <v>83</v>
      </c>
      <c r="X124" s="1098"/>
      <c r="Y124" s="1098"/>
      <c r="Z124" s="1098"/>
      <c r="AA124" s="1098"/>
      <c r="AB124" s="1098"/>
      <c r="AC124" s="1098"/>
      <c r="AD124" s="1098"/>
      <c r="AE124" s="1098"/>
      <c r="AF124" s="1099"/>
      <c r="AG124" s="980" t="s">
        <v>471</v>
      </c>
      <c r="AH124" s="981"/>
      <c r="AI124" s="982"/>
      <c r="AJ124" s="941">
        <f>AJ123</f>
        <v>64465</v>
      </c>
      <c r="AK124" s="942"/>
      <c r="AL124" s="942"/>
      <c r="AM124" s="943"/>
      <c r="AN124" s="941">
        <f>AN123</f>
        <v>35000</v>
      </c>
      <c r="AO124" s="942"/>
      <c r="AP124" s="942"/>
      <c r="AQ124" s="943"/>
      <c r="AR124" s="941">
        <f>AR123</f>
        <v>35000</v>
      </c>
      <c r="AS124" s="942"/>
      <c r="AT124" s="942"/>
      <c r="AU124" s="943"/>
      <c r="AV124" s="925"/>
      <c r="AW124" s="926"/>
      <c r="AX124" s="926"/>
      <c r="AY124" s="926"/>
      <c r="AZ124" s="927"/>
      <c r="BA124" s="116"/>
      <c r="BB124" s="116"/>
    </row>
    <row r="125" spans="1:54" s="7" customFormat="1" ht="18" customHeight="1" thickBot="1" x14ac:dyDescent="0.3">
      <c r="A125" s="114"/>
      <c r="B125" s="1019" t="s">
        <v>375</v>
      </c>
      <c r="C125" s="1020"/>
      <c r="D125" s="1020"/>
      <c r="E125" s="1020"/>
      <c r="F125" s="1020"/>
      <c r="G125" s="1020"/>
      <c r="H125" s="1020"/>
      <c r="I125" s="1020"/>
      <c r="J125" s="1020"/>
      <c r="K125" s="1021"/>
      <c r="L125" s="1028" t="s">
        <v>373</v>
      </c>
      <c r="M125" s="1029"/>
      <c r="N125" s="1029"/>
      <c r="O125" s="1030"/>
      <c r="P125" s="1046" t="s">
        <v>374</v>
      </c>
      <c r="Q125" s="1047"/>
      <c r="R125" s="1047"/>
      <c r="S125" s="1047"/>
      <c r="T125" s="1047"/>
      <c r="U125" s="1047"/>
      <c r="V125" s="1047"/>
      <c r="W125" s="1058" t="s">
        <v>370</v>
      </c>
      <c r="X125" s="1059"/>
      <c r="Y125" s="1060"/>
      <c r="Z125" s="1058" t="s">
        <v>496</v>
      </c>
      <c r="AA125" s="1059"/>
      <c r="AB125" s="1059"/>
      <c r="AC125" s="1059"/>
      <c r="AD125" s="1059"/>
      <c r="AE125" s="1059"/>
      <c r="AF125" s="1060"/>
      <c r="AG125" s="1067" t="s">
        <v>396</v>
      </c>
      <c r="AH125" s="1068"/>
      <c r="AI125" s="1069"/>
      <c r="AJ125" s="957">
        <v>70000</v>
      </c>
      <c r="AK125" s="984"/>
      <c r="AL125" s="984"/>
      <c r="AM125" s="985"/>
      <c r="AN125" s="957"/>
      <c r="AO125" s="984"/>
      <c r="AP125" s="984"/>
      <c r="AQ125" s="985"/>
      <c r="AR125" s="957"/>
      <c r="AS125" s="984"/>
      <c r="AT125" s="984"/>
      <c r="AU125" s="985"/>
      <c r="AV125" s="957"/>
      <c r="AW125" s="958"/>
      <c r="AX125" s="958"/>
      <c r="AY125" s="958"/>
      <c r="AZ125" s="959"/>
      <c r="BA125" s="116"/>
      <c r="BB125" s="116"/>
    </row>
    <row r="126" spans="1:54" s="7" customFormat="1" ht="18" hidden="1" customHeight="1" thickBot="1" x14ac:dyDescent="0.3">
      <c r="A126" s="114"/>
      <c r="B126" s="1022"/>
      <c r="C126" s="1023"/>
      <c r="D126" s="1023"/>
      <c r="E126" s="1023"/>
      <c r="F126" s="1023"/>
      <c r="G126" s="1023"/>
      <c r="H126" s="1023"/>
      <c r="I126" s="1023"/>
      <c r="J126" s="1023"/>
      <c r="K126" s="1024"/>
      <c r="L126" s="1031"/>
      <c r="M126" s="1032"/>
      <c r="N126" s="1032"/>
      <c r="O126" s="1033"/>
      <c r="P126" s="1056"/>
      <c r="Q126" s="1057"/>
      <c r="R126" s="1057"/>
      <c r="S126" s="1057"/>
      <c r="T126" s="1057"/>
      <c r="U126" s="1057"/>
      <c r="V126" s="1057"/>
      <c r="W126" s="1061"/>
      <c r="X126" s="1062"/>
      <c r="Y126" s="1063"/>
      <c r="Z126" s="1061"/>
      <c r="AA126" s="1062"/>
      <c r="AB126" s="1062"/>
      <c r="AC126" s="1062"/>
      <c r="AD126" s="1062"/>
      <c r="AE126" s="1062"/>
      <c r="AF126" s="1063"/>
      <c r="AG126" s="1070"/>
      <c r="AH126" s="1071"/>
      <c r="AI126" s="1072"/>
      <c r="AJ126" s="191"/>
      <c r="AK126" s="192"/>
      <c r="AL126" s="192"/>
      <c r="AM126" s="193"/>
      <c r="AN126" s="1073"/>
      <c r="AO126" s="1074"/>
      <c r="AP126" s="1074"/>
      <c r="AQ126" s="1075"/>
      <c r="AR126" s="191"/>
      <c r="AS126" s="192"/>
      <c r="AT126" s="192"/>
      <c r="AU126" s="193"/>
      <c r="AV126" s="188"/>
      <c r="AW126" s="189"/>
      <c r="AX126" s="189"/>
      <c r="AY126" s="189"/>
      <c r="AZ126" s="190"/>
      <c r="BA126" s="116"/>
      <c r="BB126" s="116"/>
    </row>
    <row r="127" spans="1:54" s="7" customFormat="1" ht="18" hidden="1" customHeight="1" thickBot="1" x14ac:dyDescent="0.3">
      <c r="A127" s="114"/>
      <c r="B127" s="1022"/>
      <c r="C127" s="1023"/>
      <c r="D127" s="1023"/>
      <c r="E127" s="1023"/>
      <c r="F127" s="1023"/>
      <c r="G127" s="1023"/>
      <c r="H127" s="1023"/>
      <c r="I127" s="1023"/>
      <c r="J127" s="1023"/>
      <c r="K127" s="1024"/>
      <c r="L127" s="1031"/>
      <c r="M127" s="1032"/>
      <c r="N127" s="1032"/>
      <c r="O127" s="1033"/>
      <c r="P127" s="1056"/>
      <c r="Q127" s="1057"/>
      <c r="R127" s="1057"/>
      <c r="S127" s="1057"/>
      <c r="T127" s="1057"/>
      <c r="U127" s="1057"/>
      <c r="V127" s="1057"/>
      <c r="W127" s="1064"/>
      <c r="X127" s="1065"/>
      <c r="Y127" s="1066"/>
      <c r="Z127" s="1064"/>
      <c r="AA127" s="1065"/>
      <c r="AB127" s="1065"/>
      <c r="AC127" s="1065"/>
      <c r="AD127" s="1065"/>
      <c r="AE127" s="1065"/>
      <c r="AF127" s="1066"/>
      <c r="AG127" s="1070"/>
      <c r="AH127" s="1071"/>
      <c r="AI127" s="1072"/>
      <c r="AJ127" s="1073"/>
      <c r="AK127" s="1074"/>
      <c r="AL127" s="1074"/>
      <c r="AM127" s="1075"/>
      <c r="AN127" s="1073"/>
      <c r="AO127" s="1074"/>
      <c r="AP127" s="1074"/>
      <c r="AQ127" s="1075"/>
      <c r="AR127" s="1073"/>
      <c r="AS127" s="1074"/>
      <c r="AT127" s="1074"/>
      <c r="AU127" s="1075"/>
      <c r="AV127" s="1042"/>
      <c r="AW127" s="1043"/>
      <c r="AX127" s="1043"/>
      <c r="AY127" s="1043"/>
      <c r="AZ127" s="1045"/>
      <c r="BA127" s="116"/>
      <c r="BB127" s="116"/>
    </row>
    <row r="128" spans="1:54" s="7" customFormat="1" ht="18" customHeight="1" thickBot="1" x14ac:dyDescent="0.3">
      <c r="A128" s="114"/>
      <c r="B128" s="1025"/>
      <c r="C128" s="1026"/>
      <c r="D128" s="1026"/>
      <c r="E128" s="1026"/>
      <c r="F128" s="1026"/>
      <c r="G128" s="1026"/>
      <c r="H128" s="1026"/>
      <c r="I128" s="1026"/>
      <c r="J128" s="1026"/>
      <c r="K128" s="1027"/>
      <c r="L128" s="1034"/>
      <c r="M128" s="1035"/>
      <c r="N128" s="1035"/>
      <c r="O128" s="1036"/>
      <c r="P128" s="1048"/>
      <c r="Q128" s="1049"/>
      <c r="R128" s="1049"/>
      <c r="S128" s="1049"/>
      <c r="T128" s="1049"/>
      <c r="U128" s="1049"/>
      <c r="V128" s="1049"/>
      <c r="W128" s="1097" t="s">
        <v>83</v>
      </c>
      <c r="X128" s="1098"/>
      <c r="Y128" s="1098"/>
      <c r="Z128" s="1098"/>
      <c r="AA128" s="1098"/>
      <c r="AB128" s="1098"/>
      <c r="AC128" s="1098"/>
      <c r="AD128" s="1098"/>
      <c r="AE128" s="1098"/>
      <c r="AF128" s="1099"/>
      <c r="AG128" s="980" t="s">
        <v>397</v>
      </c>
      <c r="AH128" s="981"/>
      <c r="AI128" s="982"/>
      <c r="AJ128" s="941">
        <f>AJ125</f>
        <v>70000</v>
      </c>
      <c r="AK128" s="942"/>
      <c r="AL128" s="942"/>
      <c r="AM128" s="943"/>
      <c r="AN128" s="941">
        <f t="shared" ref="AN128" si="23">AN125</f>
        <v>0</v>
      </c>
      <c r="AO128" s="942"/>
      <c r="AP128" s="942"/>
      <c r="AQ128" s="943"/>
      <c r="AR128" s="941">
        <f t="shared" ref="AR128" si="24">AR125</f>
        <v>0</v>
      </c>
      <c r="AS128" s="942"/>
      <c r="AT128" s="942"/>
      <c r="AU128" s="943"/>
      <c r="AV128" s="925"/>
      <c r="AW128" s="926"/>
      <c r="AX128" s="926"/>
      <c r="AY128" s="926"/>
      <c r="AZ128" s="927"/>
      <c r="BA128" s="116"/>
      <c r="BB128" s="116"/>
    </row>
    <row r="129" spans="1:74" s="7" customFormat="1" ht="18" customHeight="1" thickBot="1" x14ac:dyDescent="0.3">
      <c r="A129" s="114"/>
      <c r="B129" s="1019" t="s">
        <v>378</v>
      </c>
      <c r="C129" s="1020"/>
      <c r="D129" s="1020"/>
      <c r="E129" s="1020"/>
      <c r="F129" s="1020"/>
      <c r="G129" s="1020"/>
      <c r="H129" s="1020"/>
      <c r="I129" s="1020"/>
      <c r="J129" s="1020"/>
      <c r="K129" s="1021"/>
      <c r="L129" s="1028" t="s">
        <v>376</v>
      </c>
      <c r="M129" s="1029"/>
      <c r="N129" s="1029"/>
      <c r="O129" s="1030"/>
      <c r="P129" s="1046" t="s">
        <v>377</v>
      </c>
      <c r="Q129" s="1047"/>
      <c r="R129" s="1047"/>
      <c r="S129" s="1047"/>
      <c r="T129" s="1047"/>
      <c r="U129" s="1047"/>
      <c r="V129" s="1047"/>
      <c r="W129" s="1058" t="s">
        <v>370</v>
      </c>
      <c r="X129" s="1059"/>
      <c r="Y129" s="1060"/>
      <c r="Z129" s="1058" t="s">
        <v>496</v>
      </c>
      <c r="AA129" s="1059"/>
      <c r="AB129" s="1059"/>
      <c r="AC129" s="1059"/>
      <c r="AD129" s="1059"/>
      <c r="AE129" s="1059"/>
      <c r="AF129" s="1060"/>
      <c r="AG129" s="1067" t="s">
        <v>416</v>
      </c>
      <c r="AH129" s="1068"/>
      <c r="AI129" s="1069"/>
      <c r="AJ129" s="957">
        <v>273536.06</v>
      </c>
      <c r="AK129" s="984"/>
      <c r="AL129" s="984"/>
      <c r="AM129" s="985"/>
      <c r="AN129" s="957">
        <v>1050470</v>
      </c>
      <c r="AO129" s="984"/>
      <c r="AP129" s="984"/>
      <c r="AQ129" s="985"/>
      <c r="AR129" s="957">
        <v>1050470</v>
      </c>
      <c r="AS129" s="984"/>
      <c r="AT129" s="984"/>
      <c r="AU129" s="985"/>
      <c r="AV129" s="1103"/>
      <c r="AW129" s="958"/>
      <c r="AX129" s="958"/>
      <c r="AY129" s="958"/>
      <c r="AZ129" s="959"/>
      <c r="BA129" s="116"/>
      <c r="BB129" s="116"/>
    </row>
    <row r="130" spans="1:74" s="7" customFormat="1" ht="18" hidden="1" customHeight="1" thickBot="1" x14ac:dyDescent="0.3">
      <c r="A130" s="114"/>
      <c r="B130" s="1022"/>
      <c r="C130" s="1023"/>
      <c r="D130" s="1023"/>
      <c r="E130" s="1023"/>
      <c r="F130" s="1023"/>
      <c r="G130" s="1023"/>
      <c r="H130" s="1023"/>
      <c r="I130" s="1023"/>
      <c r="J130" s="1023"/>
      <c r="K130" s="1024"/>
      <c r="L130" s="1031"/>
      <c r="M130" s="1032"/>
      <c r="N130" s="1032"/>
      <c r="O130" s="1033"/>
      <c r="P130" s="1056"/>
      <c r="Q130" s="1057"/>
      <c r="R130" s="1057"/>
      <c r="S130" s="1057"/>
      <c r="T130" s="1057"/>
      <c r="U130" s="1057"/>
      <c r="V130" s="1057"/>
      <c r="W130" s="1061"/>
      <c r="X130" s="1062"/>
      <c r="Y130" s="1063"/>
      <c r="Z130" s="1061"/>
      <c r="AA130" s="1062"/>
      <c r="AB130" s="1062"/>
      <c r="AC130" s="1062"/>
      <c r="AD130" s="1062"/>
      <c r="AE130" s="1062"/>
      <c r="AF130" s="1063"/>
      <c r="AG130" s="1070" t="s">
        <v>134</v>
      </c>
      <c r="AH130" s="1071"/>
      <c r="AI130" s="1072"/>
      <c r="AJ130" s="191"/>
      <c r="AK130" s="192"/>
      <c r="AL130" s="192"/>
      <c r="AM130" s="193"/>
      <c r="AN130" s="1073"/>
      <c r="AO130" s="1074"/>
      <c r="AP130" s="1074"/>
      <c r="AQ130" s="1075"/>
      <c r="AR130" s="191"/>
      <c r="AS130" s="192"/>
      <c r="AT130" s="192"/>
      <c r="AU130" s="193"/>
      <c r="AV130" s="188"/>
      <c r="AW130" s="189"/>
      <c r="AX130" s="189"/>
      <c r="AY130" s="189"/>
      <c r="AZ130" s="190"/>
      <c r="BA130" s="116"/>
      <c r="BB130" s="116"/>
    </row>
    <row r="131" spans="1:74" s="7" customFormat="1" ht="18" hidden="1" customHeight="1" thickBot="1" x14ac:dyDescent="0.3">
      <c r="A131" s="114"/>
      <c r="B131" s="1022"/>
      <c r="C131" s="1023"/>
      <c r="D131" s="1023"/>
      <c r="E131" s="1023"/>
      <c r="F131" s="1023"/>
      <c r="G131" s="1023"/>
      <c r="H131" s="1023"/>
      <c r="I131" s="1023"/>
      <c r="J131" s="1023"/>
      <c r="K131" s="1024"/>
      <c r="L131" s="1031"/>
      <c r="M131" s="1032"/>
      <c r="N131" s="1032"/>
      <c r="O131" s="1033"/>
      <c r="P131" s="1056"/>
      <c r="Q131" s="1057"/>
      <c r="R131" s="1057"/>
      <c r="S131" s="1057"/>
      <c r="T131" s="1057"/>
      <c r="U131" s="1057"/>
      <c r="V131" s="1057"/>
      <c r="W131" s="1064"/>
      <c r="X131" s="1065"/>
      <c r="Y131" s="1066"/>
      <c r="Z131" s="1064"/>
      <c r="AA131" s="1065"/>
      <c r="AB131" s="1065"/>
      <c r="AC131" s="1065"/>
      <c r="AD131" s="1065"/>
      <c r="AE131" s="1065"/>
      <c r="AF131" s="1066"/>
      <c r="AG131" s="1070" t="s">
        <v>299</v>
      </c>
      <c r="AH131" s="1071"/>
      <c r="AI131" s="1072"/>
      <c r="AJ131" s="1073"/>
      <c r="AK131" s="1074"/>
      <c r="AL131" s="1074"/>
      <c r="AM131" s="1075"/>
      <c r="AN131" s="1073"/>
      <c r="AO131" s="1074"/>
      <c r="AP131" s="1074"/>
      <c r="AQ131" s="1075"/>
      <c r="AR131" s="1073"/>
      <c r="AS131" s="1074"/>
      <c r="AT131" s="1074"/>
      <c r="AU131" s="1075"/>
      <c r="AV131" s="1042"/>
      <c r="AW131" s="1043"/>
      <c r="AX131" s="1043"/>
      <c r="AY131" s="1043"/>
      <c r="AZ131" s="1045"/>
      <c r="BA131" s="116"/>
      <c r="BB131" s="116"/>
    </row>
    <row r="132" spans="1:74" s="7" customFormat="1" ht="15.75" customHeight="1" thickBot="1" x14ac:dyDescent="0.3">
      <c r="A132" s="114"/>
      <c r="B132" s="1025"/>
      <c r="C132" s="1026"/>
      <c r="D132" s="1026"/>
      <c r="E132" s="1026"/>
      <c r="F132" s="1026"/>
      <c r="G132" s="1026"/>
      <c r="H132" s="1026"/>
      <c r="I132" s="1026"/>
      <c r="J132" s="1026"/>
      <c r="K132" s="1027"/>
      <c r="L132" s="1287"/>
      <c r="M132" s="1288"/>
      <c r="N132" s="1288"/>
      <c r="O132" s="1289"/>
      <c r="P132" s="1191"/>
      <c r="Q132" s="1192"/>
      <c r="R132" s="1192"/>
      <c r="S132" s="1192"/>
      <c r="T132" s="1192"/>
      <c r="U132" s="1192"/>
      <c r="V132" s="1192"/>
      <c r="W132" s="1097" t="s">
        <v>83</v>
      </c>
      <c r="X132" s="1098"/>
      <c r="Y132" s="1098"/>
      <c r="Z132" s="1098"/>
      <c r="AA132" s="1098"/>
      <c r="AB132" s="1098"/>
      <c r="AC132" s="1098"/>
      <c r="AD132" s="1098"/>
      <c r="AE132" s="1098"/>
      <c r="AF132" s="1099"/>
      <c r="AG132" s="980" t="s">
        <v>425</v>
      </c>
      <c r="AH132" s="981"/>
      <c r="AI132" s="982"/>
      <c r="AJ132" s="941">
        <f>AJ129</f>
        <v>273536.06</v>
      </c>
      <c r="AK132" s="942"/>
      <c r="AL132" s="942"/>
      <c r="AM132" s="943"/>
      <c r="AN132" s="941">
        <f t="shared" ref="AN132" si="25">AN129</f>
        <v>1050470</v>
      </c>
      <c r="AO132" s="942"/>
      <c r="AP132" s="942"/>
      <c r="AQ132" s="943"/>
      <c r="AR132" s="941">
        <f t="shared" ref="AR132" si="26">AR129</f>
        <v>1050470</v>
      </c>
      <c r="AS132" s="942"/>
      <c r="AT132" s="942"/>
      <c r="AU132" s="943"/>
      <c r="AV132" s="925"/>
      <c r="AW132" s="926"/>
      <c r="AX132" s="926"/>
      <c r="AY132" s="926"/>
      <c r="AZ132" s="927"/>
      <c r="BA132" s="116"/>
      <c r="BB132" s="116"/>
    </row>
    <row r="133" spans="1:74" s="7" customFormat="1" ht="48" hidden="1" customHeight="1" thickBot="1" x14ac:dyDescent="0.3">
      <c r="A133" s="114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3"/>
      <c r="M133" s="143"/>
      <c r="N133" s="143"/>
      <c r="O133" s="143"/>
      <c r="P133" s="144"/>
      <c r="Q133" s="144"/>
      <c r="R133" s="144"/>
      <c r="S133" s="144"/>
      <c r="T133" s="144"/>
      <c r="U133" s="144"/>
      <c r="V133" s="144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6"/>
      <c r="AG133" s="147"/>
      <c r="AH133" s="148"/>
      <c r="AI133" s="149"/>
      <c r="AJ133" s="150"/>
      <c r="AK133" s="151"/>
      <c r="AL133" s="151"/>
      <c r="AM133" s="152"/>
      <c r="AN133" s="150"/>
      <c r="AO133" s="151"/>
      <c r="AP133" s="151"/>
      <c r="AQ133" s="152"/>
      <c r="AR133" s="150"/>
      <c r="AS133" s="151"/>
      <c r="AT133" s="151"/>
      <c r="AU133" s="152"/>
      <c r="AV133" s="153"/>
      <c r="AW133" s="154"/>
      <c r="AX133" s="154"/>
      <c r="AY133" s="154"/>
      <c r="AZ133" s="154"/>
      <c r="BA133" s="116"/>
      <c r="BB133" s="116"/>
    </row>
    <row r="134" spans="1:74" s="7" customFormat="1" ht="48" hidden="1" customHeight="1" thickBot="1" x14ac:dyDescent="0.3">
      <c r="A134" s="114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3"/>
      <c r="M134" s="143"/>
      <c r="N134" s="143"/>
      <c r="O134" s="143"/>
      <c r="P134" s="144"/>
      <c r="Q134" s="144"/>
      <c r="R134" s="144"/>
      <c r="S134" s="144"/>
      <c r="T134" s="144"/>
      <c r="U134" s="144"/>
      <c r="V134" s="144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6"/>
      <c r="AG134" s="147"/>
      <c r="AH134" s="148"/>
      <c r="AI134" s="149"/>
      <c r="AJ134" s="150"/>
      <c r="AK134" s="151"/>
      <c r="AL134" s="151"/>
      <c r="AM134" s="152"/>
      <c r="AN134" s="150"/>
      <c r="AO134" s="151"/>
      <c r="AP134" s="151"/>
      <c r="AQ134" s="152"/>
      <c r="AR134" s="150"/>
      <c r="AS134" s="151"/>
      <c r="AT134" s="151"/>
      <c r="AU134" s="152"/>
      <c r="AV134" s="153"/>
      <c r="AW134" s="154"/>
      <c r="AX134" s="154"/>
      <c r="AY134" s="154"/>
      <c r="AZ134" s="154"/>
      <c r="BA134" s="116"/>
      <c r="BB134" s="116"/>
    </row>
    <row r="135" spans="1:74" s="7" customFormat="1" ht="18" customHeight="1" thickBot="1" x14ac:dyDescent="0.3">
      <c r="A135" s="116"/>
      <c r="B135" s="1185" t="s">
        <v>39</v>
      </c>
      <c r="C135" s="1185"/>
      <c r="D135" s="1185"/>
      <c r="E135" s="1185"/>
      <c r="F135" s="1185"/>
      <c r="G135" s="1185"/>
      <c r="H135" s="1185"/>
      <c r="I135" s="1185"/>
      <c r="J135" s="1185"/>
      <c r="K135" s="1185"/>
      <c r="L135" s="1185"/>
      <c r="M135" s="1185"/>
      <c r="N135" s="1185"/>
      <c r="O135" s="1185"/>
      <c r="P135" s="1185"/>
      <c r="Q135" s="1185"/>
      <c r="R135" s="1185"/>
      <c r="S135" s="1185"/>
      <c r="T135" s="1185"/>
      <c r="U135" s="1185"/>
      <c r="V135" s="1185"/>
      <c r="W135" s="1185"/>
      <c r="X135" s="1185"/>
      <c r="Y135" s="1185"/>
      <c r="Z135" s="1185"/>
      <c r="AA135" s="1185"/>
      <c r="AB135" s="1185"/>
      <c r="AC135" s="1185"/>
      <c r="AD135" s="1185"/>
      <c r="AE135" s="1185"/>
      <c r="AF135" s="1186"/>
      <c r="AG135" s="1187">
        <v>9024</v>
      </c>
      <c r="AH135" s="369"/>
      <c r="AI135" s="370"/>
      <c r="AJ135" s="1161">
        <f>AJ34+AJ46+AJ50+AJ54+AJ58+AJ62+AJ65+AJ70+AJ74+AJ78+AJ82+AJ86+AJ90+AJ94+AJ98+AJ100+AJ104+AJ108+AJ110+AJ114+AJ118+AJ122+AJ124+AJ128+AJ132</f>
        <v>11761651.92</v>
      </c>
      <c r="AK135" s="1162"/>
      <c r="AL135" s="1162"/>
      <c r="AM135" s="1163"/>
      <c r="AN135" s="1161">
        <f t="shared" ref="AN135" si="27">AN34+AN46+AN50+AN54+AN58+AN62+AN65+AN70+AN74+AN78+AN82+AN86+AN90+AN94+AN98+AN100+AN104+AN108+AN110+AN114+AN118+AN122+AN124+AN128+AN132</f>
        <v>10065548</v>
      </c>
      <c r="AO135" s="1162"/>
      <c r="AP135" s="1162"/>
      <c r="AQ135" s="1163"/>
      <c r="AR135" s="1161">
        <f t="shared" ref="AR135" si="28">AR34+AR46+AR50+AR54+AR58+AR62+AR65+AR70+AR74+AR78+AR82+AR86+AR90+AR94+AR98+AR100+AR104+AR108+AR110+AR114+AR118+AR122+AR124+AR128+AR132</f>
        <v>9766231</v>
      </c>
      <c r="AS135" s="1162"/>
      <c r="AT135" s="1162"/>
      <c r="AU135" s="1163"/>
      <c r="AV135" s="371"/>
      <c r="AW135" s="372"/>
      <c r="AX135" s="372"/>
      <c r="AY135" s="372"/>
      <c r="AZ135" s="405"/>
      <c r="BA135" s="116"/>
      <c r="BB135" s="116"/>
      <c r="BV135" s="7" t="s">
        <v>19</v>
      </c>
    </row>
    <row r="136" spans="1:74" s="11" customFormat="1" ht="15" customHeight="1" thickBot="1" x14ac:dyDescent="0.3">
      <c r="A136" s="114"/>
      <c r="B136" s="155"/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4"/>
      <c r="BB136" s="114"/>
    </row>
    <row r="137" spans="1:74" s="7" customFormat="1" ht="24.95" customHeight="1" x14ac:dyDescent="0.25">
      <c r="A137" s="114"/>
      <c r="B137" s="417" t="s">
        <v>52</v>
      </c>
      <c r="C137" s="418"/>
      <c r="D137" s="418"/>
      <c r="E137" s="422" t="s">
        <v>7</v>
      </c>
      <c r="F137" s="423"/>
      <c r="G137" s="423"/>
      <c r="H137" s="423"/>
      <c r="I137" s="423"/>
      <c r="J137" s="423"/>
      <c r="K137" s="423"/>
      <c r="L137" s="423"/>
      <c r="M137" s="423"/>
      <c r="N137" s="423"/>
      <c r="O137" s="423"/>
      <c r="P137" s="423"/>
      <c r="Q137" s="423"/>
      <c r="R137" s="423"/>
      <c r="S137" s="423"/>
      <c r="T137" s="423"/>
      <c r="U137" s="423"/>
      <c r="V137" s="423"/>
      <c r="W137" s="423"/>
      <c r="X137" s="423"/>
      <c r="Y137" s="423"/>
      <c r="Z137" s="423"/>
      <c r="AA137" s="423"/>
      <c r="AB137" s="423"/>
      <c r="AC137" s="423"/>
      <c r="AD137" s="423"/>
      <c r="AE137" s="423"/>
      <c r="AF137" s="423"/>
      <c r="AG137" s="423"/>
      <c r="AH137" s="423"/>
      <c r="AI137" s="423"/>
      <c r="AJ137" s="423"/>
      <c r="AK137" s="423"/>
      <c r="AL137" s="423"/>
      <c r="AM137" s="423"/>
      <c r="AN137" s="423"/>
      <c r="AO137" s="423"/>
      <c r="AP137" s="423"/>
      <c r="AQ137" s="423"/>
      <c r="AR137" s="423"/>
      <c r="AS137" s="423"/>
      <c r="AT137" s="423"/>
      <c r="AU137" s="423"/>
      <c r="AV137" s="423"/>
      <c r="AW137" s="423"/>
      <c r="AX137" s="423"/>
      <c r="AY137" s="423"/>
      <c r="AZ137" s="425"/>
      <c r="BA137" s="114"/>
      <c r="BB137" s="114"/>
      <c r="BC137" s="11"/>
      <c r="BD137" s="11"/>
      <c r="BE137" s="11"/>
      <c r="BF137" s="11"/>
      <c r="BG137" s="11"/>
      <c r="BH137" s="11"/>
    </row>
    <row r="138" spans="1:74" s="7" customFormat="1" ht="16.5" customHeight="1" x14ac:dyDescent="0.25">
      <c r="A138" s="114"/>
      <c r="B138" s="496"/>
      <c r="C138" s="497"/>
      <c r="D138" s="497"/>
      <c r="E138" s="1040" t="s">
        <v>84</v>
      </c>
      <c r="F138" s="385"/>
      <c r="G138" s="385"/>
      <c r="H138" s="385"/>
      <c r="I138" s="385"/>
      <c r="J138" s="385"/>
      <c r="K138" s="385"/>
      <c r="L138" s="385"/>
      <c r="M138" s="385"/>
      <c r="N138" s="385"/>
      <c r="O138" s="385"/>
      <c r="P138" s="385"/>
      <c r="Q138" s="385"/>
      <c r="R138" s="385"/>
      <c r="S138" s="385"/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5"/>
      <c r="AG138" s="385"/>
      <c r="AH138" s="385"/>
      <c r="AI138" s="385"/>
      <c r="AJ138" s="385"/>
      <c r="AK138" s="385"/>
      <c r="AL138" s="385"/>
      <c r="AM138" s="385"/>
      <c r="AN138" s="385"/>
      <c r="AO138" s="385"/>
      <c r="AP138" s="385"/>
      <c r="AQ138" s="385"/>
      <c r="AR138" s="385"/>
      <c r="AS138" s="385"/>
      <c r="AT138" s="385"/>
      <c r="AU138" s="385"/>
      <c r="AV138" s="385"/>
      <c r="AW138" s="385"/>
      <c r="AX138" s="385"/>
      <c r="AY138" s="385"/>
      <c r="AZ138" s="1041"/>
      <c r="BA138" s="156"/>
      <c r="BB138" s="156"/>
      <c r="BC138" s="29"/>
      <c r="BD138" s="29"/>
      <c r="BE138" s="29"/>
      <c r="BF138" s="29"/>
      <c r="BG138" s="29"/>
      <c r="BH138" s="11"/>
    </row>
    <row r="139" spans="1:74" s="7" customFormat="1" ht="16.5" customHeight="1" x14ac:dyDescent="0.25">
      <c r="A139" s="114"/>
      <c r="B139" s="496"/>
      <c r="C139" s="497"/>
      <c r="D139" s="497"/>
      <c r="E139" s="1042" t="s">
        <v>388</v>
      </c>
      <c r="F139" s="1043"/>
      <c r="G139" s="1043"/>
      <c r="H139" s="1043"/>
      <c r="I139" s="1043"/>
      <c r="J139" s="1043"/>
      <c r="K139" s="1043"/>
      <c r="L139" s="1043"/>
      <c r="M139" s="1043"/>
      <c r="N139" s="1043"/>
      <c r="O139" s="1043"/>
      <c r="P139" s="1043"/>
      <c r="Q139" s="1043"/>
      <c r="R139" s="1043"/>
      <c r="S139" s="1043"/>
      <c r="T139" s="1043"/>
      <c r="U139" s="1043"/>
      <c r="V139" s="1043"/>
      <c r="W139" s="1043"/>
      <c r="X139" s="1043"/>
      <c r="Y139" s="1043"/>
      <c r="Z139" s="1043"/>
      <c r="AA139" s="1043"/>
      <c r="AB139" s="1044"/>
      <c r="AC139" s="1042" t="s">
        <v>172</v>
      </c>
      <c r="AD139" s="1043"/>
      <c r="AE139" s="1043"/>
      <c r="AF139" s="1043"/>
      <c r="AG139" s="1043"/>
      <c r="AH139" s="1043"/>
      <c r="AI139" s="1043"/>
      <c r="AJ139" s="1043"/>
      <c r="AK139" s="1043"/>
      <c r="AL139" s="1043"/>
      <c r="AM139" s="1043"/>
      <c r="AN139" s="1043"/>
      <c r="AO139" s="1043"/>
      <c r="AP139" s="1043"/>
      <c r="AQ139" s="1043"/>
      <c r="AR139" s="1043"/>
      <c r="AS139" s="1043"/>
      <c r="AT139" s="1043"/>
      <c r="AU139" s="1043"/>
      <c r="AV139" s="1043"/>
      <c r="AW139" s="1043"/>
      <c r="AX139" s="1043"/>
      <c r="AY139" s="1043"/>
      <c r="AZ139" s="1045"/>
      <c r="BA139" s="156"/>
      <c r="BB139" s="156"/>
      <c r="BC139" s="29"/>
      <c r="BD139" s="29"/>
      <c r="BE139" s="29"/>
      <c r="BF139" s="29"/>
      <c r="BG139" s="29"/>
      <c r="BH139" s="11"/>
    </row>
    <row r="140" spans="1:74" s="7" customFormat="1" ht="42" customHeight="1" x14ac:dyDescent="0.25">
      <c r="A140" s="114"/>
      <c r="B140" s="496"/>
      <c r="C140" s="497"/>
      <c r="D140" s="497"/>
      <c r="E140" s="1042" t="s">
        <v>153</v>
      </c>
      <c r="F140" s="1043"/>
      <c r="G140" s="1043"/>
      <c r="H140" s="1043"/>
      <c r="I140" s="1043"/>
      <c r="J140" s="1043"/>
      <c r="K140" s="1043"/>
      <c r="L140" s="1044"/>
      <c r="M140" s="1042" t="s">
        <v>173</v>
      </c>
      <c r="N140" s="1043"/>
      <c r="O140" s="1043"/>
      <c r="P140" s="1043"/>
      <c r="Q140" s="1043"/>
      <c r="R140" s="1043"/>
      <c r="S140" s="1043"/>
      <c r="T140" s="1044"/>
      <c r="U140" s="1042" t="s">
        <v>168</v>
      </c>
      <c r="V140" s="1043"/>
      <c r="W140" s="1043"/>
      <c r="X140" s="1043"/>
      <c r="Y140" s="1043"/>
      <c r="Z140" s="1043"/>
      <c r="AA140" s="1043"/>
      <c r="AB140" s="1044"/>
      <c r="AC140" s="1042" t="s">
        <v>153</v>
      </c>
      <c r="AD140" s="1043"/>
      <c r="AE140" s="1043"/>
      <c r="AF140" s="1043"/>
      <c r="AG140" s="1043"/>
      <c r="AH140" s="1043"/>
      <c r="AI140" s="1043"/>
      <c r="AJ140" s="1044"/>
      <c r="AK140" s="1042" t="s">
        <v>173</v>
      </c>
      <c r="AL140" s="1043"/>
      <c r="AM140" s="1043"/>
      <c r="AN140" s="1043"/>
      <c r="AO140" s="1043"/>
      <c r="AP140" s="1043"/>
      <c r="AQ140" s="1043"/>
      <c r="AR140" s="1044"/>
      <c r="AS140" s="1042" t="s">
        <v>168</v>
      </c>
      <c r="AT140" s="1043"/>
      <c r="AU140" s="1043"/>
      <c r="AV140" s="1043"/>
      <c r="AW140" s="1043"/>
      <c r="AX140" s="1043"/>
      <c r="AY140" s="1043"/>
      <c r="AZ140" s="1045"/>
      <c r="BA140" s="156"/>
      <c r="BB140" s="156"/>
      <c r="BC140" s="29"/>
      <c r="BD140" s="29"/>
      <c r="BE140" s="29"/>
      <c r="BF140" s="29"/>
      <c r="BG140" s="29"/>
      <c r="BH140" s="11"/>
    </row>
    <row r="141" spans="1:74" s="7" customFormat="1" ht="165.75" customHeight="1" thickBot="1" x14ac:dyDescent="0.3">
      <c r="A141" s="114"/>
      <c r="B141" s="1039"/>
      <c r="C141" s="501"/>
      <c r="D141" s="501"/>
      <c r="E141" s="1037" t="s">
        <v>476</v>
      </c>
      <c r="F141" s="1038"/>
      <c r="G141" s="1037" t="s">
        <v>464</v>
      </c>
      <c r="H141" s="1038"/>
      <c r="I141" s="1037" t="s">
        <v>479</v>
      </c>
      <c r="J141" s="1038"/>
      <c r="K141" s="1037" t="s">
        <v>180</v>
      </c>
      <c r="L141" s="1038"/>
      <c r="M141" s="1037" t="s">
        <v>459</v>
      </c>
      <c r="N141" s="1038"/>
      <c r="O141" s="1037" t="s">
        <v>464</v>
      </c>
      <c r="P141" s="1038"/>
      <c r="Q141" s="1037" t="s">
        <v>460</v>
      </c>
      <c r="R141" s="1038"/>
      <c r="S141" s="1037" t="s">
        <v>180</v>
      </c>
      <c r="T141" s="1038"/>
      <c r="U141" s="1037" t="s">
        <v>459</v>
      </c>
      <c r="V141" s="1038"/>
      <c r="W141" s="1037" t="s">
        <v>464</v>
      </c>
      <c r="X141" s="1038"/>
      <c r="Y141" s="1037" t="s">
        <v>460</v>
      </c>
      <c r="Z141" s="1038"/>
      <c r="AA141" s="1037" t="s">
        <v>180</v>
      </c>
      <c r="AB141" s="1038"/>
      <c r="AC141" s="1037" t="s">
        <v>476</v>
      </c>
      <c r="AD141" s="1038"/>
      <c r="AE141" s="1037" t="s">
        <v>464</v>
      </c>
      <c r="AF141" s="1038"/>
      <c r="AG141" s="1037" t="s">
        <v>479</v>
      </c>
      <c r="AH141" s="1038"/>
      <c r="AI141" s="1037" t="s">
        <v>180</v>
      </c>
      <c r="AJ141" s="1038"/>
      <c r="AK141" s="1037" t="s">
        <v>459</v>
      </c>
      <c r="AL141" s="1038"/>
      <c r="AM141" s="1037" t="s">
        <v>464</v>
      </c>
      <c r="AN141" s="1038"/>
      <c r="AO141" s="1037" t="s">
        <v>460</v>
      </c>
      <c r="AP141" s="1038"/>
      <c r="AQ141" s="1037" t="s">
        <v>180</v>
      </c>
      <c r="AR141" s="1038"/>
      <c r="AS141" s="1037" t="s">
        <v>459</v>
      </c>
      <c r="AT141" s="1038"/>
      <c r="AU141" s="1037" t="s">
        <v>464</v>
      </c>
      <c r="AV141" s="1038"/>
      <c r="AW141" s="1037" t="s">
        <v>460</v>
      </c>
      <c r="AX141" s="1038"/>
      <c r="AY141" s="1037" t="s">
        <v>180</v>
      </c>
      <c r="AZ141" s="1208"/>
      <c r="BA141" s="156"/>
      <c r="BB141" s="156"/>
      <c r="BC141" s="29"/>
      <c r="BD141" s="29"/>
      <c r="BE141" s="29"/>
      <c r="BF141" s="29"/>
      <c r="BG141" s="29"/>
      <c r="BH141" s="11"/>
    </row>
    <row r="142" spans="1:74" s="7" customFormat="1" ht="15" customHeight="1" thickBot="1" x14ac:dyDescent="0.3">
      <c r="A142" s="114"/>
      <c r="B142" s="1210" t="s">
        <v>11</v>
      </c>
      <c r="C142" s="1211"/>
      <c r="D142" s="1212"/>
      <c r="E142" s="371">
        <v>11</v>
      </c>
      <c r="F142" s="405"/>
      <c r="G142" s="371">
        <v>12</v>
      </c>
      <c r="H142" s="405"/>
      <c r="I142" s="371">
        <v>13</v>
      </c>
      <c r="J142" s="405"/>
      <c r="K142" s="371">
        <v>14</v>
      </c>
      <c r="L142" s="405"/>
      <c r="M142" s="371">
        <v>15</v>
      </c>
      <c r="N142" s="405"/>
      <c r="O142" s="371">
        <v>16</v>
      </c>
      <c r="P142" s="405"/>
      <c r="Q142" s="371">
        <v>17</v>
      </c>
      <c r="R142" s="405"/>
      <c r="S142" s="371">
        <v>18</v>
      </c>
      <c r="T142" s="405"/>
      <c r="U142" s="371">
        <v>19</v>
      </c>
      <c r="V142" s="405"/>
      <c r="W142" s="371">
        <v>20</v>
      </c>
      <c r="X142" s="405"/>
      <c r="Y142" s="371">
        <v>21</v>
      </c>
      <c r="Z142" s="405"/>
      <c r="AA142" s="371">
        <v>22</v>
      </c>
      <c r="AB142" s="405"/>
      <c r="AC142" s="371">
        <v>23</v>
      </c>
      <c r="AD142" s="405"/>
      <c r="AE142" s="371">
        <v>24</v>
      </c>
      <c r="AF142" s="405"/>
      <c r="AG142" s="371">
        <v>25</v>
      </c>
      <c r="AH142" s="405"/>
      <c r="AI142" s="371">
        <v>26</v>
      </c>
      <c r="AJ142" s="405"/>
      <c r="AK142" s="371">
        <v>27</v>
      </c>
      <c r="AL142" s="405"/>
      <c r="AM142" s="371">
        <v>28</v>
      </c>
      <c r="AN142" s="405"/>
      <c r="AO142" s="371">
        <v>29</v>
      </c>
      <c r="AP142" s="405"/>
      <c r="AQ142" s="371">
        <v>30</v>
      </c>
      <c r="AR142" s="405"/>
      <c r="AS142" s="371">
        <v>31</v>
      </c>
      <c r="AT142" s="405"/>
      <c r="AU142" s="371">
        <v>32</v>
      </c>
      <c r="AV142" s="405"/>
      <c r="AW142" s="371">
        <v>33</v>
      </c>
      <c r="AX142" s="405"/>
      <c r="AY142" s="371">
        <v>34</v>
      </c>
      <c r="AZ142" s="373"/>
      <c r="BA142" s="157"/>
      <c r="BB142" s="157"/>
      <c r="BC142" s="30"/>
      <c r="BD142" s="30"/>
      <c r="BE142" s="30"/>
      <c r="BF142" s="30"/>
      <c r="BG142" s="30"/>
      <c r="BH142" s="11"/>
    </row>
    <row r="143" spans="1:74" s="127" customFormat="1" ht="18" customHeight="1" x14ac:dyDescent="0.2">
      <c r="A143" s="158"/>
      <c r="B143" s="1203" t="s">
        <v>133</v>
      </c>
      <c r="C143" s="1204"/>
      <c r="D143" s="1205"/>
      <c r="E143" s="1206">
        <v>39400</v>
      </c>
      <c r="F143" s="1207"/>
      <c r="G143" s="1206">
        <v>39400</v>
      </c>
      <c r="H143" s="1207"/>
      <c r="I143" s="1206">
        <v>39400</v>
      </c>
      <c r="J143" s="1207"/>
      <c r="K143" s="1101"/>
      <c r="L143" s="1102"/>
      <c r="M143" s="1101"/>
      <c r="N143" s="1102"/>
      <c r="O143" s="1101"/>
      <c r="P143" s="1102"/>
      <c r="Q143" s="1101"/>
      <c r="R143" s="1102"/>
      <c r="S143" s="1101"/>
      <c r="T143" s="1102"/>
      <c r="U143" s="1101"/>
      <c r="V143" s="1102"/>
      <c r="W143" s="1101"/>
      <c r="X143" s="1102"/>
      <c r="Y143" s="1101"/>
      <c r="Z143" s="1102"/>
      <c r="AA143" s="1101"/>
      <c r="AB143" s="1102"/>
      <c r="AC143" s="1101"/>
      <c r="AD143" s="1102"/>
      <c r="AE143" s="1101"/>
      <c r="AF143" s="1102"/>
      <c r="AG143" s="1101"/>
      <c r="AH143" s="1102"/>
      <c r="AI143" s="1101"/>
      <c r="AJ143" s="1102"/>
      <c r="AK143" s="1101"/>
      <c r="AL143" s="1102"/>
      <c r="AM143" s="1101"/>
      <c r="AN143" s="1102"/>
      <c r="AO143" s="1101"/>
      <c r="AP143" s="1102"/>
      <c r="AQ143" s="1101"/>
      <c r="AR143" s="1102"/>
      <c r="AS143" s="1101"/>
      <c r="AT143" s="1102"/>
      <c r="AU143" s="1101"/>
      <c r="AV143" s="1102"/>
      <c r="AW143" s="1101"/>
      <c r="AX143" s="1102"/>
      <c r="AY143" s="1101"/>
      <c r="AZ143" s="1209"/>
      <c r="BA143" s="159"/>
      <c r="BB143" s="159"/>
      <c r="BC143" s="125"/>
      <c r="BD143" s="125"/>
      <c r="BE143" s="125"/>
      <c r="BF143" s="125"/>
      <c r="BG143" s="125"/>
      <c r="BH143" s="126"/>
    </row>
    <row r="144" spans="1:74" s="127" customFormat="1" ht="18" customHeight="1" x14ac:dyDescent="0.2">
      <c r="A144" s="158"/>
      <c r="B144" s="931" t="s">
        <v>124</v>
      </c>
      <c r="C144" s="932"/>
      <c r="D144" s="933"/>
      <c r="E144" s="934">
        <f>E143</f>
        <v>39400</v>
      </c>
      <c r="F144" s="935"/>
      <c r="G144" s="934">
        <f t="shared" ref="G144" si="29">G143</f>
        <v>39400</v>
      </c>
      <c r="H144" s="935"/>
      <c r="I144" s="934">
        <f t="shared" ref="I144" si="30">I143</f>
        <v>39400</v>
      </c>
      <c r="J144" s="935"/>
      <c r="K144" s="936"/>
      <c r="L144" s="937"/>
      <c r="M144" s="936"/>
      <c r="N144" s="937"/>
      <c r="O144" s="936"/>
      <c r="P144" s="937"/>
      <c r="Q144" s="936"/>
      <c r="R144" s="937"/>
      <c r="S144" s="936"/>
      <c r="T144" s="937"/>
      <c r="U144" s="936"/>
      <c r="V144" s="937"/>
      <c r="W144" s="936"/>
      <c r="X144" s="937"/>
      <c r="Y144" s="936"/>
      <c r="Z144" s="937"/>
      <c r="AA144" s="936"/>
      <c r="AB144" s="937"/>
      <c r="AC144" s="936"/>
      <c r="AD144" s="937"/>
      <c r="AE144" s="936"/>
      <c r="AF144" s="937"/>
      <c r="AG144" s="936"/>
      <c r="AH144" s="937"/>
      <c r="AI144" s="936"/>
      <c r="AJ144" s="937"/>
      <c r="AK144" s="936"/>
      <c r="AL144" s="937"/>
      <c r="AM144" s="936"/>
      <c r="AN144" s="937"/>
      <c r="AO144" s="936"/>
      <c r="AP144" s="937"/>
      <c r="AQ144" s="936"/>
      <c r="AR144" s="937"/>
      <c r="AS144" s="936"/>
      <c r="AT144" s="937"/>
      <c r="AU144" s="936"/>
      <c r="AV144" s="937"/>
      <c r="AW144" s="936"/>
      <c r="AX144" s="937"/>
      <c r="AY144" s="936"/>
      <c r="AZ144" s="1223"/>
      <c r="BA144" s="159"/>
      <c r="BB144" s="159"/>
      <c r="BC144" s="125"/>
      <c r="BD144" s="125"/>
      <c r="BE144" s="125"/>
      <c r="BF144" s="125"/>
      <c r="BG144" s="125"/>
      <c r="BH144" s="126"/>
    </row>
    <row r="145" spans="1:60" s="127" customFormat="1" ht="18" customHeight="1" x14ac:dyDescent="0.2">
      <c r="A145" s="158"/>
      <c r="B145" s="931" t="s">
        <v>304</v>
      </c>
      <c r="C145" s="932"/>
      <c r="D145" s="933"/>
      <c r="E145" s="952">
        <v>727200</v>
      </c>
      <c r="F145" s="953"/>
      <c r="G145" s="952">
        <v>727200</v>
      </c>
      <c r="H145" s="953"/>
      <c r="I145" s="952">
        <v>727200</v>
      </c>
      <c r="J145" s="953"/>
      <c r="K145" s="936"/>
      <c r="L145" s="937"/>
      <c r="M145" s="936"/>
      <c r="N145" s="937"/>
      <c r="O145" s="936"/>
      <c r="P145" s="937"/>
      <c r="Q145" s="936"/>
      <c r="R145" s="937"/>
      <c r="S145" s="936"/>
      <c r="T145" s="937"/>
      <c r="U145" s="936"/>
      <c r="V145" s="937"/>
      <c r="W145" s="936"/>
      <c r="X145" s="937"/>
      <c r="Y145" s="936"/>
      <c r="Z145" s="937"/>
      <c r="AA145" s="936"/>
      <c r="AB145" s="937"/>
      <c r="AC145" s="936"/>
      <c r="AD145" s="937"/>
      <c r="AE145" s="936"/>
      <c r="AF145" s="937"/>
      <c r="AG145" s="936"/>
      <c r="AH145" s="937"/>
      <c r="AI145" s="936"/>
      <c r="AJ145" s="937"/>
      <c r="AK145" s="936"/>
      <c r="AL145" s="937"/>
      <c r="AM145" s="936"/>
      <c r="AN145" s="937"/>
      <c r="AO145" s="936"/>
      <c r="AP145" s="937"/>
      <c r="AQ145" s="936"/>
      <c r="AR145" s="937"/>
      <c r="AS145" s="936"/>
      <c r="AT145" s="937"/>
      <c r="AU145" s="936"/>
      <c r="AV145" s="937"/>
      <c r="AW145" s="936"/>
      <c r="AX145" s="937"/>
      <c r="AY145" s="936"/>
      <c r="AZ145" s="1223"/>
      <c r="BA145" s="159"/>
      <c r="BB145" s="159"/>
      <c r="BC145" s="125"/>
      <c r="BD145" s="125"/>
      <c r="BE145" s="125"/>
      <c r="BF145" s="125"/>
      <c r="BG145" s="125"/>
      <c r="BH145" s="126"/>
    </row>
    <row r="146" spans="1:60" s="127" customFormat="1" ht="18" customHeight="1" x14ac:dyDescent="0.2">
      <c r="A146" s="158"/>
      <c r="B146" s="931" t="s">
        <v>305</v>
      </c>
      <c r="C146" s="932"/>
      <c r="D146" s="933"/>
      <c r="E146" s="934">
        <f>E145</f>
        <v>727200</v>
      </c>
      <c r="F146" s="935"/>
      <c r="G146" s="934">
        <f t="shared" ref="G146" si="31">G145</f>
        <v>727200</v>
      </c>
      <c r="H146" s="935"/>
      <c r="I146" s="934">
        <f t="shared" ref="I146" si="32">I145</f>
        <v>727200</v>
      </c>
      <c r="J146" s="935"/>
      <c r="K146" s="936"/>
      <c r="L146" s="937"/>
      <c r="M146" s="936"/>
      <c r="N146" s="937"/>
      <c r="O146" s="936"/>
      <c r="P146" s="937"/>
      <c r="Q146" s="936"/>
      <c r="R146" s="937"/>
      <c r="S146" s="936"/>
      <c r="T146" s="937"/>
      <c r="U146" s="936"/>
      <c r="V146" s="937"/>
      <c r="W146" s="936"/>
      <c r="X146" s="937"/>
      <c r="Y146" s="936"/>
      <c r="Z146" s="937"/>
      <c r="AA146" s="936"/>
      <c r="AB146" s="937"/>
      <c r="AC146" s="936"/>
      <c r="AD146" s="937"/>
      <c r="AE146" s="936"/>
      <c r="AF146" s="937"/>
      <c r="AG146" s="936"/>
      <c r="AH146" s="937"/>
      <c r="AI146" s="936"/>
      <c r="AJ146" s="937"/>
      <c r="AK146" s="936"/>
      <c r="AL146" s="937"/>
      <c r="AM146" s="936"/>
      <c r="AN146" s="937"/>
      <c r="AO146" s="936"/>
      <c r="AP146" s="937"/>
      <c r="AQ146" s="936"/>
      <c r="AR146" s="937"/>
      <c r="AS146" s="936"/>
      <c r="AT146" s="937"/>
      <c r="AU146" s="936"/>
      <c r="AV146" s="937"/>
      <c r="AW146" s="936"/>
      <c r="AX146" s="937"/>
      <c r="AY146" s="936"/>
      <c r="AZ146" s="1223"/>
      <c r="BA146" s="159"/>
      <c r="BB146" s="159"/>
      <c r="BC146" s="125"/>
      <c r="BD146" s="125"/>
      <c r="BE146" s="125"/>
      <c r="BF146" s="125"/>
      <c r="BG146" s="125"/>
      <c r="BH146" s="126"/>
    </row>
    <row r="147" spans="1:60" s="127" customFormat="1" ht="18" customHeight="1" x14ac:dyDescent="0.2">
      <c r="A147" s="158"/>
      <c r="B147" s="931" t="s">
        <v>306</v>
      </c>
      <c r="C147" s="932"/>
      <c r="D147" s="933"/>
      <c r="E147" s="952">
        <v>3189000</v>
      </c>
      <c r="F147" s="953"/>
      <c r="G147" s="952">
        <v>3475700</v>
      </c>
      <c r="H147" s="953"/>
      <c r="I147" s="952">
        <v>3641700</v>
      </c>
      <c r="J147" s="953"/>
      <c r="K147" s="936"/>
      <c r="L147" s="937"/>
      <c r="M147" s="936"/>
      <c r="N147" s="937"/>
      <c r="O147" s="936"/>
      <c r="P147" s="937"/>
      <c r="Q147" s="936"/>
      <c r="R147" s="937"/>
      <c r="S147" s="936"/>
      <c r="T147" s="937"/>
      <c r="U147" s="936"/>
      <c r="V147" s="937"/>
      <c r="W147" s="936"/>
      <c r="X147" s="937"/>
      <c r="Y147" s="936"/>
      <c r="Z147" s="937"/>
      <c r="AA147" s="936"/>
      <c r="AB147" s="937"/>
      <c r="AC147" s="936"/>
      <c r="AD147" s="937"/>
      <c r="AE147" s="936"/>
      <c r="AF147" s="937"/>
      <c r="AG147" s="936"/>
      <c r="AH147" s="937"/>
      <c r="AI147" s="936"/>
      <c r="AJ147" s="937"/>
      <c r="AK147" s="936"/>
      <c r="AL147" s="937"/>
      <c r="AM147" s="936"/>
      <c r="AN147" s="937"/>
      <c r="AO147" s="936"/>
      <c r="AP147" s="937"/>
      <c r="AQ147" s="936"/>
      <c r="AR147" s="937"/>
      <c r="AS147" s="936"/>
      <c r="AT147" s="937"/>
      <c r="AU147" s="936"/>
      <c r="AV147" s="937"/>
      <c r="AW147" s="936"/>
      <c r="AX147" s="937"/>
      <c r="AY147" s="936"/>
      <c r="AZ147" s="1223"/>
      <c r="BA147" s="159"/>
      <c r="BB147" s="159"/>
      <c r="BC147" s="125"/>
      <c r="BD147" s="125"/>
      <c r="BE147" s="125"/>
      <c r="BF147" s="125"/>
      <c r="BG147" s="125"/>
      <c r="BH147" s="126"/>
    </row>
    <row r="148" spans="1:60" s="127" customFormat="1" ht="18" customHeight="1" thickBot="1" x14ac:dyDescent="0.25">
      <c r="A148" s="158"/>
      <c r="B148" s="931" t="s">
        <v>307</v>
      </c>
      <c r="C148" s="932"/>
      <c r="D148" s="933"/>
      <c r="E148" s="934">
        <f>E147</f>
        <v>3189000</v>
      </c>
      <c r="F148" s="935"/>
      <c r="G148" s="934">
        <f t="shared" ref="G148" si="33">G147</f>
        <v>3475700</v>
      </c>
      <c r="H148" s="935"/>
      <c r="I148" s="934">
        <f t="shared" ref="I148" si="34">I147</f>
        <v>3641700</v>
      </c>
      <c r="J148" s="935"/>
      <c r="K148" s="936"/>
      <c r="L148" s="937"/>
      <c r="M148" s="936"/>
      <c r="N148" s="937"/>
      <c r="O148" s="936"/>
      <c r="P148" s="937"/>
      <c r="Q148" s="936"/>
      <c r="R148" s="937"/>
      <c r="S148" s="936"/>
      <c r="T148" s="937"/>
      <c r="U148" s="936"/>
      <c r="V148" s="937"/>
      <c r="W148" s="936"/>
      <c r="X148" s="937"/>
      <c r="Y148" s="936"/>
      <c r="Z148" s="937"/>
      <c r="AA148" s="936"/>
      <c r="AB148" s="937"/>
      <c r="AC148" s="936"/>
      <c r="AD148" s="937"/>
      <c r="AE148" s="936"/>
      <c r="AF148" s="937"/>
      <c r="AG148" s="936"/>
      <c r="AH148" s="937"/>
      <c r="AI148" s="936"/>
      <c r="AJ148" s="937"/>
      <c r="AK148" s="936"/>
      <c r="AL148" s="937"/>
      <c r="AM148" s="936"/>
      <c r="AN148" s="937"/>
      <c r="AO148" s="936"/>
      <c r="AP148" s="937"/>
      <c r="AQ148" s="936"/>
      <c r="AR148" s="937"/>
      <c r="AS148" s="936"/>
      <c r="AT148" s="937"/>
      <c r="AU148" s="936"/>
      <c r="AV148" s="937"/>
      <c r="AW148" s="936"/>
      <c r="AX148" s="937"/>
      <c r="AY148" s="936"/>
      <c r="AZ148" s="1223"/>
      <c r="BA148" s="159"/>
      <c r="BB148" s="159"/>
      <c r="BC148" s="125"/>
      <c r="BD148" s="125"/>
      <c r="BE148" s="125"/>
      <c r="BF148" s="125"/>
      <c r="BG148" s="125"/>
      <c r="BH148" s="126"/>
    </row>
    <row r="149" spans="1:60" s="127" customFormat="1" ht="18" customHeight="1" x14ac:dyDescent="0.2">
      <c r="A149" s="158"/>
      <c r="B149" s="1203" t="s">
        <v>308</v>
      </c>
      <c r="C149" s="1204">
        <v>601</v>
      </c>
      <c r="D149" s="1205">
        <v>601</v>
      </c>
      <c r="E149" s="1206">
        <v>81414</v>
      </c>
      <c r="F149" s="1207">
        <v>94100</v>
      </c>
      <c r="G149" s="1206">
        <v>92038</v>
      </c>
      <c r="H149" s="1207">
        <v>69100</v>
      </c>
      <c r="I149" s="1206">
        <v>92038</v>
      </c>
      <c r="J149" s="1207">
        <v>69100</v>
      </c>
      <c r="K149" s="936"/>
      <c r="L149" s="937"/>
      <c r="M149" s="936"/>
      <c r="N149" s="937"/>
      <c r="O149" s="936"/>
      <c r="P149" s="937"/>
      <c r="Q149" s="936"/>
      <c r="R149" s="937"/>
      <c r="S149" s="936"/>
      <c r="T149" s="937"/>
      <c r="U149" s="936"/>
      <c r="V149" s="937"/>
      <c r="W149" s="936"/>
      <c r="X149" s="937"/>
      <c r="Y149" s="936"/>
      <c r="Z149" s="937"/>
      <c r="AA149" s="936"/>
      <c r="AB149" s="937"/>
      <c r="AC149" s="936"/>
      <c r="AD149" s="937"/>
      <c r="AE149" s="936"/>
      <c r="AF149" s="937"/>
      <c r="AG149" s="936"/>
      <c r="AH149" s="937"/>
      <c r="AI149" s="936"/>
      <c r="AJ149" s="937"/>
      <c r="AK149" s="936"/>
      <c r="AL149" s="937"/>
      <c r="AM149" s="936"/>
      <c r="AN149" s="937"/>
      <c r="AO149" s="936"/>
      <c r="AP149" s="937"/>
      <c r="AQ149" s="936"/>
      <c r="AR149" s="937"/>
      <c r="AS149" s="936"/>
      <c r="AT149" s="937"/>
      <c r="AU149" s="936"/>
      <c r="AV149" s="937"/>
      <c r="AW149" s="936"/>
      <c r="AX149" s="937"/>
      <c r="AY149" s="936"/>
      <c r="AZ149" s="1223"/>
      <c r="BA149" s="159"/>
      <c r="BB149" s="159"/>
      <c r="BC149" s="125"/>
      <c r="BD149" s="125"/>
      <c r="BE149" s="125"/>
      <c r="BF149" s="125"/>
      <c r="BG149" s="125"/>
      <c r="BH149" s="126"/>
    </row>
    <row r="150" spans="1:60" s="127" customFormat="1" ht="18" customHeight="1" x14ac:dyDescent="0.2">
      <c r="A150" s="158"/>
      <c r="B150" s="931">
        <v>9006</v>
      </c>
      <c r="C150" s="932">
        <v>9006</v>
      </c>
      <c r="D150" s="933">
        <v>9006</v>
      </c>
      <c r="E150" s="934">
        <f>E149</f>
        <v>81414</v>
      </c>
      <c r="F150" s="935">
        <v>94100</v>
      </c>
      <c r="G150" s="934">
        <f t="shared" ref="G150" si="35">G149</f>
        <v>92038</v>
      </c>
      <c r="H150" s="935">
        <v>94101</v>
      </c>
      <c r="I150" s="934">
        <f t="shared" ref="I150" si="36">I149</f>
        <v>92038</v>
      </c>
      <c r="J150" s="935">
        <v>94102</v>
      </c>
      <c r="K150" s="936"/>
      <c r="L150" s="937"/>
      <c r="M150" s="936"/>
      <c r="N150" s="937"/>
      <c r="O150" s="936"/>
      <c r="P150" s="937"/>
      <c r="Q150" s="936"/>
      <c r="R150" s="937"/>
      <c r="S150" s="936"/>
      <c r="T150" s="937"/>
      <c r="U150" s="936"/>
      <c r="V150" s="937"/>
      <c r="W150" s="936"/>
      <c r="X150" s="937"/>
      <c r="Y150" s="936"/>
      <c r="Z150" s="937"/>
      <c r="AA150" s="936"/>
      <c r="AB150" s="937"/>
      <c r="AC150" s="936"/>
      <c r="AD150" s="937"/>
      <c r="AE150" s="936"/>
      <c r="AF150" s="937"/>
      <c r="AG150" s="936"/>
      <c r="AH150" s="937"/>
      <c r="AI150" s="936"/>
      <c r="AJ150" s="937"/>
      <c r="AK150" s="936"/>
      <c r="AL150" s="937"/>
      <c r="AM150" s="936"/>
      <c r="AN150" s="937"/>
      <c r="AO150" s="936"/>
      <c r="AP150" s="937"/>
      <c r="AQ150" s="936"/>
      <c r="AR150" s="937"/>
      <c r="AS150" s="936"/>
      <c r="AT150" s="937"/>
      <c r="AU150" s="936"/>
      <c r="AV150" s="937"/>
      <c r="AW150" s="936"/>
      <c r="AX150" s="937"/>
      <c r="AY150" s="936"/>
      <c r="AZ150" s="1223"/>
      <c r="BA150" s="159"/>
      <c r="BB150" s="159"/>
      <c r="BC150" s="125"/>
      <c r="BD150" s="125"/>
      <c r="BE150" s="125"/>
      <c r="BF150" s="125"/>
      <c r="BG150" s="125"/>
      <c r="BH150" s="126"/>
    </row>
    <row r="151" spans="1:60" s="127" customFormat="1" ht="18" customHeight="1" x14ac:dyDescent="0.2">
      <c r="A151" s="158"/>
      <c r="B151" s="931" t="s">
        <v>310</v>
      </c>
      <c r="C151" s="932">
        <v>701</v>
      </c>
      <c r="D151" s="933">
        <v>701</v>
      </c>
      <c r="E151" s="1290">
        <v>52024</v>
      </c>
      <c r="F151" s="1291">
        <v>43400</v>
      </c>
      <c r="G151" s="1290">
        <v>43400</v>
      </c>
      <c r="H151" s="1291">
        <v>43400</v>
      </c>
      <c r="I151" s="1290">
        <v>43400</v>
      </c>
      <c r="J151" s="1291">
        <v>43400</v>
      </c>
      <c r="K151" s="936"/>
      <c r="L151" s="937"/>
      <c r="M151" s="936"/>
      <c r="N151" s="937"/>
      <c r="O151" s="936"/>
      <c r="P151" s="937"/>
      <c r="Q151" s="936"/>
      <c r="R151" s="937"/>
      <c r="S151" s="936"/>
      <c r="T151" s="937"/>
      <c r="U151" s="936"/>
      <c r="V151" s="937"/>
      <c r="W151" s="936"/>
      <c r="X151" s="937"/>
      <c r="Y151" s="936"/>
      <c r="Z151" s="937"/>
      <c r="AA151" s="936"/>
      <c r="AB151" s="937"/>
      <c r="AC151" s="936"/>
      <c r="AD151" s="937"/>
      <c r="AE151" s="936"/>
      <c r="AF151" s="937"/>
      <c r="AG151" s="936"/>
      <c r="AH151" s="937"/>
      <c r="AI151" s="936"/>
      <c r="AJ151" s="937"/>
      <c r="AK151" s="936"/>
      <c r="AL151" s="937"/>
      <c r="AM151" s="936"/>
      <c r="AN151" s="937"/>
      <c r="AO151" s="936"/>
      <c r="AP151" s="937"/>
      <c r="AQ151" s="936"/>
      <c r="AR151" s="937"/>
      <c r="AS151" s="936"/>
      <c r="AT151" s="937"/>
      <c r="AU151" s="936"/>
      <c r="AV151" s="937"/>
      <c r="AW151" s="936"/>
      <c r="AX151" s="937"/>
      <c r="AY151" s="936"/>
      <c r="AZ151" s="1223"/>
      <c r="BA151" s="159"/>
      <c r="BB151" s="159"/>
      <c r="BC151" s="125"/>
      <c r="BD151" s="125"/>
      <c r="BE151" s="125"/>
      <c r="BF151" s="125"/>
      <c r="BG151" s="125"/>
      <c r="BH151" s="126"/>
    </row>
    <row r="152" spans="1:60" s="127" customFormat="1" ht="18" customHeight="1" x14ac:dyDescent="0.2">
      <c r="A152" s="158"/>
      <c r="B152" s="931">
        <v>9007</v>
      </c>
      <c r="C152" s="932">
        <v>9007</v>
      </c>
      <c r="D152" s="933">
        <v>9007</v>
      </c>
      <c r="E152" s="934">
        <v>43400</v>
      </c>
      <c r="F152" s="935">
        <v>43400</v>
      </c>
      <c r="G152" s="934">
        <v>43400</v>
      </c>
      <c r="H152" s="935">
        <v>43400</v>
      </c>
      <c r="I152" s="934">
        <v>43400</v>
      </c>
      <c r="J152" s="935">
        <v>43400</v>
      </c>
      <c r="K152" s="936"/>
      <c r="L152" s="937"/>
      <c r="M152" s="936"/>
      <c r="N152" s="937"/>
      <c r="O152" s="936"/>
      <c r="P152" s="937"/>
      <c r="Q152" s="936"/>
      <c r="R152" s="937"/>
      <c r="S152" s="936"/>
      <c r="T152" s="937"/>
      <c r="U152" s="936"/>
      <c r="V152" s="937"/>
      <c r="W152" s="936"/>
      <c r="X152" s="937"/>
      <c r="Y152" s="936"/>
      <c r="Z152" s="937"/>
      <c r="AA152" s="936"/>
      <c r="AB152" s="937"/>
      <c r="AC152" s="936"/>
      <c r="AD152" s="937"/>
      <c r="AE152" s="936"/>
      <c r="AF152" s="937"/>
      <c r="AG152" s="936"/>
      <c r="AH152" s="937"/>
      <c r="AI152" s="936"/>
      <c r="AJ152" s="937"/>
      <c r="AK152" s="936"/>
      <c r="AL152" s="937"/>
      <c r="AM152" s="936"/>
      <c r="AN152" s="937"/>
      <c r="AO152" s="936"/>
      <c r="AP152" s="937"/>
      <c r="AQ152" s="936"/>
      <c r="AR152" s="937"/>
      <c r="AS152" s="936"/>
      <c r="AT152" s="937"/>
      <c r="AU152" s="936"/>
      <c r="AV152" s="937"/>
      <c r="AW152" s="936"/>
      <c r="AX152" s="937"/>
      <c r="AY152" s="936"/>
      <c r="AZ152" s="1223"/>
      <c r="BA152" s="159"/>
      <c r="BB152" s="159"/>
      <c r="BC152" s="125"/>
      <c r="BD152" s="125"/>
      <c r="BE152" s="125"/>
      <c r="BF152" s="125"/>
      <c r="BG152" s="125"/>
      <c r="BH152" s="126"/>
    </row>
    <row r="153" spans="1:60" s="127" customFormat="1" ht="18" customHeight="1" x14ac:dyDescent="0.2">
      <c r="A153" s="158"/>
      <c r="B153" s="931" t="s">
        <v>325</v>
      </c>
      <c r="C153" s="932">
        <v>801</v>
      </c>
      <c r="D153" s="933">
        <v>801</v>
      </c>
      <c r="E153" s="952">
        <v>60962</v>
      </c>
      <c r="F153" s="953">
        <v>75500</v>
      </c>
      <c r="G153" s="952">
        <v>60962</v>
      </c>
      <c r="H153" s="953">
        <v>90000</v>
      </c>
      <c r="I153" s="952">
        <v>60962</v>
      </c>
      <c r="J153" s="953">
        <v>109800</v>
      </c>
      <c r="K153" s="936"/>
      <c r="L153" s="937"/>
      <c r="M153" s="936"/>
      <c r="N153" s="937"/>
      <c r="O153" s="936"/>
      <c r="P153" s="937"/>
      <c r="Q153" s="936"/>
      <c r="R153" s="937"/>
      <c r="S153" s="936"/>
      <c r="T153" s="937"/>
      <c r="U153" s="936"/>
      <c r="V153" s="937"/>
      <c r="W153" s="936"/>
      <c r="X153" s="937"/>
      <c r="Y153" s="936"/>
      <c r="Z153" s="937"/>
      <c r="AA153" s="936"/>
      <c r="AB153" s="937"/>
      <c r="AC153" s="936"/>
      <c r="AD153" s="937"/>
      <c r="AE153" s="936"/>
      <c r="AF153" s="937"/>
      <c r="AG153" s="936"/>
      <c r="AH153" s="937"/>
      <c r="AI153" s="936"/>
      <c r="AJ153" s="937"/>
      <c r="AK153" s="936"/>
      <c r="AL153" s="937"/>
      <c r="AM153" s="936"/>
      <c r="AN153" s="937"/>
      <c r="AO153" s="936"/>
      <c r="AP153" s="937"/>
      <c r="AQ153" s="936"/>
      <c r="AR153" s="937"/>
      <c r="AS153" s="936"/>
      <c r="AT153" s="937"/>
      <c r="AU153" s="936"/>
      <c r="AV153" s="937"/>
      <c r="AW153" s="936"/>
      <c r="AX153" s="937"/>
      <c r="AY153" s="936"/>
      <c r="AZ153" s="1223"/>
      <c r="BA153" s="159"/>
      <c r="BB153" s="159"/>
      <c r="BC153" s="125"/>
      <c r="BD153" s="125"/>
      <c r="BE153" s="125"/>
      <c r="BF153" s="125"/>
      <c r="BG153" s="125"/>
      <c r="BH153" s="126"/>
    </row>
    <row r="154" spans="1:60" s="127" customFormat="1" ht="18" customHeight="1" x14ac:dyDescent="0.2">
      <c r="A154" s="158"/>
      <c r="B154" s="931">
        <v>9008</v>
      </c>
      <c r="C154" s="932">
        <v>9008</v>
      </c>
      <c r="D154" s="933">
        <v>9008</v>
      </c>
      <c r="E154" s="934">
        <f>E153</f>
        <v>60962</v>
      </c>
      <c r="F154" s="935">
        <v>75500</v>
      </c>
      <c r="G154" s="934">
        <f t="shared" ref="G154" si="37">G153</f>
        <v>60962</v>
      </c>
      <c r="H154" s="935">
        <v>75501</v>
      </c>
      <c r="I154" s="934">
        <f t="shared" ref="I154" si="38">I153</f>
        <v>60962</v>
      </c>
      <c r="J154" s="935">
        <v>75502</v>
      </c>
      <c r="K154" s="936"/>
      <c r="L154" s="937"/>
      <c r="M154" s="936"/>
      <c r="N154" s="937"/>
      <c r="O154" s="936"/>
      <c r="P154" s="937"/>
      <c r="Q154" s="936"/>
      <c r="R154" s="937"/>
      <c r="S154" s="936"/>
      <c r="T154" s="937"/>
      <c r="U154" s="936"/>
      <c r="V154" s="937"/>
      <c r="W154" s="936"/>
      <c r="X154" s="937"/>
      <c r="Y154" s="936"/>
      <c r="Z154" s="937"/>
      <c r="AA154" s="936"/>
      <c r="AB154" s="937"/>
      <c r="AC154" s="936"/>
      <c r="AD154" s="937"/>
      <c r="AE154" s="936"/>
      <c r="AF154" s="937"/>
      <c r="AG154" s="936"/>
      <c r="AH154" s="937"/>
      <c r="AI154" s="936"/>
      <c r="AJ154" s="937"/>
      <c r="AK154" s="936"/>
      <c r="AL154" s="937"/>
      <c r="AM154" s="936"/>
      <c r="AN154" s="937"/>
      <c r="AO154" s="936"/>
      <c r="AP154" s="937"/>
      <c r="AQ154" s="936"/>
      <c r="AR154" s="937"/>
      <c r="AS154" s="936"/>
      <c r="AT154" s="937"/>
      <c r="AU154" s="936"/>
      <c r="AV154" s="937"/>
      <c r="AW154" s="936"/>
      <c r="AX154" s="937"/>
      <c r="AY154" s="936"/>
      <c r="AZ154" s="1223"/>
      <c r="BA154" s="159"/>
      <c r="BB154" s="159"/>
      <c r="BC154" s="125"/>
      <c r="BD154" s="125"/>
      <c r="BE154" s="125"/>
      <c r="BF154" s="125"/>
      <c r="BG154" s="125"/>
      <c r="BH154" s="126"/>
    </row>
    <row r="155" spans="1:60" s="127" customFormat="1" ht="18" customHeight="1" x14ac:dyDescent="0.2">
      <c r="A155" s="158"/>
      <c r="B155" s="931" t="s">
        <v>327</v>
      </c>
      <c r="C155" s="932">
        <v>801</v>
      </c>
      <c r="D155" s="933">
        <v>801</v>
      </c>
      <c r="E155" s="952">
        <v>15000</v>
      </c>
      <c r="F155" s="953"/>
      <c r="G155" s="952">
        <v>15000</v>
      </c>
      <c r="H155" s="953">
        <v>90000</v>
      </c>
      <c r="I155" s="952">
        <v>15000</v>
      </c>
      <c r="J155" s="953">
        <v>109800</v>
      </c>
      <c r="K155" s="241"/>
      <c r="L155" s="242"/>
      <c r="M155" s="241"/>
      <c r="N155" s="242"/>
      <c r="O155" s="241"/>
      <c r="P155" s="242"/>
      <c r="Q155" s="241"/>
      <c r="R155" s="242"/>
      <c r="S155" s="241"/>
      <c r="T155" s="242"/>
      <c r="U155" s="241"/>
      <c r="V155" s="242"/>
      <c r="W155" s="241"/>
      <c r="X155" s="242"/>
      <c r="Y155" s="241"/>
      <c r="Z155" s="242"/>
      <c r="AA155" s="241"/>
      <c r="AB155" s="242"/>
      <c r="AC155" s="241"/>
      <c r="AD155" s="242"/>
      <c r="AE155" s="241"/>
      <c r="AF155" s="242"/>
      <c r="AG155" s="241"/>
      <c r="AH155" s="242"/>
      <c r="AI155" s="241"/>
      <c r="AJ155" s="242"/>
      <c r="AK155" s="241"/>
      <c r="AL155" s="242"/>
      <c r="AM155" s="241"/>
      <c r="AN155" s="242"/>
      <c r="AO155" s="241"/>
      <c r="AP155" s="242"/>
      <c r="AQ155" s="241"/>
      <c r="AR155" s="242"/>
      <c r="AS155" s="241"/>
      <c r="AT155" s="242"/>
      <c r="AU155" s="241"/>
      <c r="AV155" s="242"/>
      <c r="AW155" s="241"/>
      <c r="AX155" s="242"/>
      <c r="AY155" s="241"/>
      <c r="AZ155" s="243"/>
      <c r="BA155" s="159"/>
      <c r="BB155" s="159"/>
      <c r="BC155" s="125"/>
      <c r="BD155" s="125"/>
      <c r="BE155" s="125"/>
      <c r="BF155" s="125"/>
      <c r="BG155" s="125"/>
      <c r="BH155" s="126"/>
    </row>
    <row r="156" spans="1:60" s="127" customFormat="1" ht="18" customHeight="1" x14ac:dyDescent="0.2">
      <c r="A156" s="158"/>
      <c r="B156" s="931" t="s">
        <v>328</v>
      </c>
      <c r="C156" s="932">
        <v>9008</v>
      </c>
      <c r="D156" s="933">
        <v>9008</v>
      </c>
      <c r="E156" s="934">
        <f>E155</f>
        <v>15000</v>
      </c>
      <c r="F156" s="935">
        <v>75500</v>
      </c>
      <c r="G156" s="934">
        <f t="shared" ref="G156" si="39">G155</f>
        <v>15000</v>
      </c>
      <c r="H156" s="935">
        <v>75501</v>
      </c>
      <c r="I156" s="934">
        <f t="shared" ref="I156" si="40">I155</f>
        <v>15000</v>
      </c>
      <c r="J156" s="935">
        <v>75502</v>
      </c>
      <c r="K156" s="241"/>
      <c r="L156" s="242"/>
      <c r="M156" s="241"/>
      <c r="N156" s="242"/>
      <c r="O156" s="241"/>
      <c r="P156" s="242"/>
      <c r="Q156" s="241"/>
      <c r="R156" s="242"/>
      <c r="S156" s="241"/>
      <c r="T156" s="242"/>
      <c r="U156" s="241"/>
      <c r="V156" s="242"/>
      <c r="W156" s="241"/>
      <c r="X156" s="242"/>
      <c r="Y156" s="241"/>
      <c r="Z156" s="242"/>
      <c r="AA156" s="241"/>
      <c r="AB156" s="242"/>
      <c r="AC156" s="241"/>
      <c r="AD156" s="242"/>
      <c r="AE156" s="241"/>
      <c r="AF156" s="242"/>
      <c r="AG156" s="241"/>
      <c r="AH156" s="242"/>
      <c r="AI156" s="241"/>
      <c r="AJ156" s="242"/>
      <c r="AK156" s="241"/>
      <c r="AL156" s="242"/>
      <c r="AM156" s="241"/>
      <c r="AN156" s="242"/>
      <c r="AO156" s="241"/>
      <c r="AP156" s="242"/>
      <c r="AQ156" s="241"/>
      <c r="AR156" s="242"/>
      <c r="AS156" s="241"/>
      <c r="AT156" s="242"/>
      <c r="AU156" s="241"/>
      <c r="AV156" s="242"/>
      <c r="AW156" s="241"/>
      <c r="AX156" s="242"/>
      <c r="AY156" s="241"/>
      <c r="AZ156" s="243"/>
      <c r="BA156" s="159"/>
      <c r="BB156" s="159"/>
      <c r="BC156" s="125"/>
      <c r="BD156" s="125"/>
      <c r="BE156" s="125"/>
      <c r="BF156" s="125"/>
      <c r="BG156" s="125"/>
      <c r="BH156" s="126"/>
    </row>
    <row r="157" spans="1:60" s="127" customFormat="1" ht="18" customHeight="1" x14ac:dyDescent="0.2">
      <c r="A157" s="158"/>
      <c r="B157" s="931" t="s">
        <v>337</v>
      </c>
      <c r="C157" s="932">
        <v>1001</v>
      </c>
      <c r="D157" s="933">
        <v>1001</v>
      </c>
      <c r="E157" s="952">
        <v>44400</v>
      </c>
      <c r="F157" s="953"/>
      <c r="G157" s="952">
        <v>100000</v>
      </c>
      <c r="H157" s="953">
        <v>30000</v>
      </c>
      <c r="I157" s="952">
        <v>100000</v>
      </c>
      <c r="J157" s="953">
        <v>30000</v>
      </c>
      <c r="K157" s="936"/>
      <c r="L157" s="937"/>
      <c r="M157" s="936"/>
      <c r="N157" s="937"/>
      <c r="O157" s="936"/>
      <c r="P157" s="937"/>
      <c r="Q157" s="936"/>
      <c r="R157" s="937"/>
      <c r="S157" s="936"/>
      <c r="T157" s="937"/>
      <c r="U157" s="936"/>
      <c r="V157" s="937"/>
      <c r="W157" s="936"/>
      <c r="X157" s="937"/>
      <c r="Y157" s="936"/>
      <c r="Z157" s="937"/>
      <c r="AA157" s="936"/>
      <c r="AB157" s="937"/>
      <c r="AC157" s="936"/>
      <c r="AD157" s="937"/>
      <c r="AE157" s="936"/>
      <c r="AF157" s="937"/>
      <c r="AG157" s="936"/>
      <c r="AH157" s="937"/>
      <c r="AI157" s="936"/>
      <c r="AJ157" s="937"/>
      <c r="AK157" s="936"/>
      <c r="AL157" s="937"/>
      <c r="AM157" s="936"/>
      <c r="AN157" s="937"/>
      <c r="AO157" s="936"/>
      <c r="AP157" s="937"/>
      <c r="AQ157" s="936"/>
      <c r="AR157" s="937"/>
      <c r="AS157" s="936"/>
      <c r="AT157" s="937"/>
      <c r="AU157" s="936"/>
      <c r="AV157" s="937"/>
      <c r="AW157" s="936"/>
      <c r="AX157" s="937"/>
      <c r="AY157" s="936"/>
      <c r="AZ157" s="1223"/>
      <c r="BA157" s="159"/>
      <c r="BB157" s="159"/>
      <c r="BC157" s="125"/>
      <c r="BD157" s="125"/>
      <c r="BE157" s="125"/>
      <c r="BF157" s="125"/>
      <c r="BG157" s="125"/>
      <c r="BH157" s="126"/>
    </row>
    <row r="158" spans="1:60" s="127" customFormat="1" ht="18" customHeight="1" x14ac:dyDescent="0.2">
      <c r="A158" s="158"/>
      <c r="B158" s="931">
        <v>9010</v>
      </c>
      <c r="C158" s="932">
        <v>9010</v>
      </c>
      <c r="D158" s="933">
        <v>9010</v>
      </c>
      <c r="E158" s="934">
        <f>E157</f>
        <v>44400</v>
      </c>
      <c r="F158" s="935">
        <v>30000</v>
      </c>
      <c r="G158" s="934">
        <f>G157</f>
        <v>100000</v>
      </c>
      <c r="H158" s="935">
        <v>30000</v>
      </c>
      <c r="I158" s="934">
        <f>I157</f>
        <v>100000</v>
      </c>
      <c r="J158" s="935">
        <v>30001</v>
      </c>
      <c r="K158" s="936"/>
      <c r="L158" s="937"/>
      <c r="M158" s="936"/>
      <c r="N158" s="937"/>
      <c r="O158" s="936"/>
      <c r="P158" s="937"/>
      <c r="Q158" s="936"/>
      <c r="R158" s="937"/>
      <c r="S158" s="936"/>
      <c r="T158" s="937"/>
      <c r="U158" s="936"/>
      <c r="V158" s="937"/>
      <c r="W158" s="936"/>
      <c r="X158" s="937"/>
      <c r="Y158" s="936"/>
      <c r="Z158" s="937"/>
      <c r="AA158" s="936"/>
      <c r="AB158" s="937"/>
      <c r="AC158" s="936"/>
      <c r="AD158" s="937"/>
      <c r="AE158" s="936"/>
      <c r="AF158" s="937"/>
      <c r="AG158" s="936"/>
      <c r="AH158" s="937"/>
      <c r="AI158" s="936"/>
      <c r="AJ158" s="937"/>
      <c r="AK158" s="936"/>
      <c r="AL158" s="937"/>
      <c r="AM158" s="936"/>
      <c r="AN158" s="937"/>
      <c r="AO158" s="936"/>
      <c r="AP158" s="937"/>
      <c r="AQ158" s="936"/>
      <c r="AR158" s="937"/>
      <c r="AS158" s="936"/>
      <c r="AT158" s="937"/>
      <c r="AU158" s="936"/>
      <c r="AV158" s="937"/>
      <c r="AW158" s="936"/>
      <c r="AX158" s="937"/>
      <c r="AY158" s="936"/>
      <c r="AZ158" s="1223"/>
      <c r="BA158" s="159"/>
      <c r="BB158" s="159"/>
      <c r="BC158" s="125"/>
      <c r="BD158" s="125"/>
      <c r="BE158" s="125"/>
      <c r="BF158" s="125"/>
      <c r="BG158" s="125"/>
      <c r="BH158" s="126"/>
    </row>
    <row r="159" spans="1:60" s="127" customFormat="1" ht="18" customHeight="1" x14ac:dyDescent="0.2">
      <c r="A159" s="158"/>
      <c r="B159" s="931">
        <v>1101</v>
      </c>
      <c r="C159" s="932">
        <v>1101</v>
      </c>
      <c r="D159" s="933">
        <v>1101</v>
      </c>
      <c r="E159" s="952">
        <v>26300</v>
      </c>
      <c r="F159" s="953"/>
      <c r="G159" s="952">
        <v>26300</v>
      </c>
      <c r="H159" s="953">
        <v>26300</v>
      </c>
      <c r="I159" s="952">
        <v>26300</v>
      </c>
      <c r="J159" s="953">
        <v>26300</v>
      </c>
      <c r="K159" s="936"/>
      <c r="L159" s="937"/>
      <c r="M159" s="936"/>
      <c r="N159" s="937"/>
      <c r="O159" s="936"/>
      <c r="P159" s="937"/>
      <c r="Q159" s="936"/>
      <c r="R159" s="937"/>
      <c r="S159" s="936"/>
      <c r="T159" s="937"/>
      <c r="U159" s="936"/>
      <c r="V159" s="937"/>
      <c r="W159" s="936"/>
      <c r="X159" s="937"/>
      <c r="Y159" s="936"/>
      <c r="Z159" s="937"/>
      <c r="AA159" s="936"/>
      <c r="AB159" s="937"/>
      <c r="AC159" s="936"/>
      <c r="AD159" s="937"/>
      <c r="AE159" s="936"/>
      <c r="AF159" s="937"/>
      <c r="AG159" s="936"/>
      <c r="AH159" s="937"/>
      <c r="AI159" s="936"/>
      <c r="AJ159" s="937"/>
      <c r="AK159" s="936"/>
      <c r="AL159" s="937"/>
      <c r="AM159" s="936"/>
      <c r="AN159" s="937"/>
      <c r="AO159" s="936"/>
      <c r="AP159" s="937"/>
      <c r="AQ159" s="936"/>
      <c r="AR159" s="937"/>
      <c r="AS159" s="936"/>
      <c r="AT159" s="937"/>
      <c r="AU159" s="936"/>
      <c r="AV159" s="937"/>
      <c r="AW159" s="936"/>
      <c r="AX159" s="937"/>
      <c r="AY159" s="936"/>
      <c r="AZ159" s="1223"/>
      <c r="BA159" s="159"/>
      <c r="BB159" s="159"/>
      <c r="BC159" s="125"/>
      <c r="BD159" s="125"/>
      <c r="BE159" s="125"/>
      <c r="BF159" s="125"/>
      <c r="BG159" s="125"/>
      <c r="BH159" s="126"/>
    </row>
    <row r="160" spans="1:60" s="127" customFormat="1" ht="18" customHeight="1" x14ac:dyDescent="0.2">
      <c r="A160" s="158"/>
      <c r="B160" s="931">
        <v>9011</v>
      </c>
      <c r="C160" s="932">
        <v>9011</v>
      </c>
      <c r="D160" s="933">
        <v>9011</v>
      </c>
      <c r="E160" s="934">
        <f>E159</f>
        <v>26300</v>
      </c>
      <c r="F160" s="935">
        <v>26300</v>
      </c>
      <c r="G160" s="934">
        <v>26300</v>
      </c>
      <c r="H160" s="935">
        <v>26300</v>
      </c>
      <c r="I160" s="934">
        <v>26300</v>
      </c>
      <c r="J160" s="935">
        <v>26300</v>
      </c>
      <c r="K160" s="936"/>
      <c r="L160" s="937"/>
      <c r="M160" s="936"/>
      <c r="N160" s="937"/>
      <c r="O160" s="936"/>
      <c r="P160" s="937"/>
      <c r="Q160" s="936"/>
      <c r="R160" s="937"/>
      <c r="S160" s="936"/>
      <c r="T160" s="937"/>
      <c r="U160" s="936"/>
      <c r="V160" s="937"/>
      <c r="W160" s="936"/>
      <c r="X160" s="937"/>
      <c r="Y160" s="936"/>
      <c r="Z160" s="937"/>
      <c r="AA160" s="936"/>
      <c r="AB160" s="937"/>
      <c r="AC160" s="936"/>
      <c r="AD160" s="937"/>
      <c r="AE160" s="936"/>
      <c r="AF160" s="937"/>
      <c r="AG160" s="936"/>
      <c r="AH160" s="937"/>
      <c r="AI160" s="936"/>
      <c r="AJ160" s="937"/>
      <c r="AK160" s="936"/>
      <c r="AL160" s="937"/>
      <c r="AM160" s="936"/>
      <c r="AN160" s="937"/>
      <c r="AO160" s="936"/>
      <c r="AP160" s="937"/>
      <c r="AQ160" s="936"/>
      <c r="AR160" s="937"/>
      <c r="AS160" s="936"/>
      <c r="AT160" s="937"/>
      <c r="AU160" s="936"/>
      <c r="AV160" s="937"/>
      <c r="AW160" s="936"/>
      <c r="AX160" s="937"/>
      <c r="AY160" s="936"/>
      <c r="AZ160" s="1223"/>
      <c r="BA160" s="159"/>
      <c r="BB160" s="159"/>
      <c r="BC160" s="125"/>
      <c r="BD160" s="125"/>
      <c r="BE160" s="125"/>
      <c r="BF160" s="125"/>
      <c r="BG160" s="125"/>
      <c r="BH160" s="126"/>
    </row>
    <row r="161" spans="1:60" s="127" customFormat="1" ht="18" customHeight="1" x14ac:dyDescent="0.2">
      <c r="A161" s="158"/>
      <c r="B161" s="931">
        <v>1201</v>
      </c>
      <c r="C161" s="932">
        <v>1201</v>
      </c>
      <c r="D161" s="933">
        <v>1201</v>
      </c>
      <c r="E161" s="952">
        <v>33100</v>
      </c>
      <c r="F161" s="953"/>
      <c r="G161" s="952">
        <v>69800</v>
      </c>
      <c r="H161" s="953">
        <v>3300</v>
      </c>
      <c r="I161" s="952">
        <v>69800</v>
      </c>
      <c r="J161" s="953">
        <v>23400</v>
      </c>
      <c r="K161" s="936"/>
      <c r="L161" s="937"/>
      <c r="M161" s="936"/>
      <c r="N161" s="937"/>
      <c r="O161" s="936"/>
      <c r="P161" s="937"/>
      <c r="Q161" s="936"/>
      <c r="R161" s="937"/>
      <c r="S161" s="936"/>
      <c r="T161" s="937"/>
      <c r="U161" s="936"/>
      <c r="V161" s="937"/>
      <c r="W161" s="936"/>
      <c r="X161" s="937"/>
      <c r="Y161" s="936"/>
      <c r="Z161" s="937"/>
      <c r="AA161" s="936"/>
      <c r="AB161" s="937"/>
      <c r="AC161" s="936"/>
      <c r="AD161" s="937"/>
      <c r="AE161" s="936"/>
      <c r="AF161" s="937"/>
      <c r="AG161" s="936"/>
      <c r="AH161" s="937"/>
      <c r="AI161" s="936"/>
      <c r="AJ161" s="937"/>
      <c r="AK161" s="936"/>
      <c r="AL161" s="937"/>
      <c r="AM161" s="936"/>
      <c r="AN161" s="937"/>
      <c r="AO161" s="936"/>
      <c r="AP161" s="937"/>
      <c r="AQ161" s="936"/>
      <c r="AR161" s="937"/>
      <c r="AS161" s="936"/>
      <c r="AT161" s="937"/>
      <c r="AU161" s="936"/>
      <c r="AV161" s="937"/>
      <c r="AW161" s="936"/>
      <c r="AX161" s="937"/>
      <c r="AY161" s="936"/>
      <c r="AZ161" s="1223"/>
      <c r="BA161" s="159"/>
      <c r="BB161" s="159"/>
      <c r="BC161" s="125"/>
      <c r="BD161" s="125"/>
      <c r="BE161" s="125"/>
      <c r="BF161" s="125"/>
      <c r="BG161" s="125"/>
      <c r="BH161" s="126"/>
    </row>
    <row r="162" spans="1:60" s="127" customFormat="1" ht="18" customHeight="1" x14ac:dyDescent="0.2">
      <c r="A162" s="158"/>
      <c r="B162" s="931">
        <v>9012</v>
      </c>
      <c r="C162" s="932">
        <v>9012</v>
      </c>
      <c r="D162" s="933">
        <v>9012</v>
      </c>
      <c r="E162" s="934">
        <f>E161</f>
        <v>33100</v>
      </c>
      <c r="F162" s="935">
        <v>8700</v>
      </c>
      <c r="G162" s="934">
        <f t="shared" ref="G162" si="41">G161</f>
        <v>69800</v>
      </c>
      <c r="H162" s="935">
        <v>8701</v>
      </c>
      <c r="I162" s="934">
        <f t="shared" ref="I162" si="42">I161</f>
        <v>69800</v>
      </c>
      <c r="J162" s="935">
        <v>8702</v>
      </c>
      <c r="K162" s="936"/>
      <c r="L162" s="937"/>
      <c r="M162" s="936"/>
      <c r="N162" s="937"/>
      <c r="O162" s="936"/>
      <c r="P162" s="937"/>
      <c r="Q162" s="936"/>
      <c r="R162" s="937"/>
      <c r="S162" s="936"/>
      <c r="T162" s="937"/>
      <c r="U162" s="936"/>
      <c r="V162" s="937"/>
      <c r="W162" s="936"/>
      <c r="X162" s="937"/>
      <c r="Y162" s="936"/>
      <c r="Z162" s="937"/>
      <c r="AA162" s="936"/>
      <c r="AB162" s="937"/>
      <c r="AC162" s="936"/>
      <c r="AD162" s="937"/>
      <c r="AE162" s="936"/>
      <c r="AF162" s="937"/>
      <c r="AG162" s="936"/>
      <c r="AH162" s="937"/>
      <c r="AI162" s="936"/>
      <c r="AJ162" s="937"/>
      <c r="AK162" s="936"/>
      <c r="AL162" s="937"/>
      <c r="AM162" s="936"/>
      <c r="AN162" s="937"/>
      <c r="AO162" s="936"/>
      <c r="AP162" s="937"/>
      <c r="AQ162" s="936"/>
      <c r="AR162" s="937"/>
      <c r="AS162" s="936"/>
      <c r="AT162" s="937"/>
      <c r="AU162" s="936"/>
      <c r="AV162" s="937"/>
      <c r="AW162" s="936"/>
      <c r="AX162" s="937"/>
      <c r="AY162" s="936"/>
      <c r="AZ162" s="1223"/>
      <c r="BA162" s="159"/>
      <c r="BB162" s="159"/>
      <c r="BC162" s="125"/>
      <c r="BD162" s="125"/>
      <c r="BE162" s="125"/>
      <c r="BF162" s="125"/>
      <c r="BG162" s="125"/>
      <c r="BH162" s="126"/>
    </row>
    <row r="163" spans="1:60" s="127" customFormat="1" ht="18" customHeight="1" x14ac:dyDescent="0.2">
      <c r="A163" s="158"/>
      <c r="B163" s="931">
        <v>1301</v>
      </c>
      <c r="C163" s="932">
        <v>1301</v>
      </c>
      <c r="D163" s="933">
        <v>1301</v>
      </c>
      <c r="E163" s="952">
        <v>260000</v>
      </c>
      <c r="F163" s="953"/>
      <c r="G163" s="952"/>
      <c r="H163" s="953"/>
      <c r="I163" s="952"/>
      <c r="J163" s="953"/>
      <c r="K163" s="936"/>
      <c r="L163" s="937"/>
      <c r="M163" s="936"/>
      <c r="N163" s="937"/>
      <c r="O163" s="936"/>
      <c r="P163" s="937"/>
      <c r="Q163" s="936"/>
      <c r="R163" s="937"/>
      <c r="S163" s="936"/>
      <c r="T163" s="937"/>
      <c r="U163" s="936"/>
      <c r="V163" s="937"/>
      <c r="W163" s="936"/>
      <c r="X163" s="937"/>
      <c r="Y163" s="936"/>
      <c r="Z163" s="937"/>
      <c r="AA163" s="936"/>
      <c r="AB163" s="937"/>
      <c r="AC163" s="954"/>
      <c r="AD163" s="955"/>
      <c r="AE163" s="936"/>
      <c r="AF163" s="937"/>
      <c r="AG163" s="956"/>
      <c r="AH163" s="937"/>
      <c r="AI163" s="936"/>
      <c r="AJ163" s="937"/>
      <c r="AK163" s="936"/>
      <c r="AL163" s="937"/>
      <c r="AM163" s="936"/>
      <c r="AN163" s="937"/>
      <c r="AO163" s="936"/>
      <c r="AP163" s="937"/>
      <c r="AQ163" s="936"/>
      <c r="AR163" s="937"/>
      <c r="AS163" s="936"/>
      <c r="AT163" s="937"/>
      <c r="AU163" s="936"/>
      <c r="AV163" s="937"/>
      <c r="AW163" s="936"/>
      <c r="AX163" s="937"/>
      <c r="AY163" s="936"/>
      <c r="AZ163" s="1223"/>
      <c r="BA163" s="159"/>
      <c r="BB163" s="159"/>
      <c r="BC163" s="125"/>
      <c r="BD163" s="125"/>
      <c r="BE163" s="125"/>
      <c r="BF163" s="125"/>
      <c r="BG163" s="125"/>
      <c r="BH163" s="126"/>
    </row>
    <row r="164" spans="1:60" s="127" customFormat="1" ht="18" customHeight="1" x14ac:dyDescent="0.2">
      <c r="A164" s="158"/>
      <c r="B164" s="931">
        <v>9013</v>
      </c>
      <c r="C164" s="932">
        <v>9013</v>
      </c>
      <c r="D164" s="933">
        <v>9013</v>
      </c>
      <c r="E164" s="934">
        <v>260000</v>
      </c>
      <c r="F164" s="935"/>
      <c r="G164" s="934"/>
      <c r="H164" s="935"/>
      <c r="I164" s="934"/>
      <c r="J164" s="935"/>
      <c r="K164" s="936"/>
      <c r="L164" s="937"/>
      <c r="M164" s="936"/>
      <c r="N164" s="937"/>
      <c r="O164" s="936"/>
      <c r="P164" s="937"/>
      <c r="Q164" s="936"/>
      <c r="R164" s="937"/>
      <c r="S164" s="936"/>
      <c r="T164" s="937"/>
      <c r="U164" s="936"/>
      <c r="V164" s="937"/>
      <c r="W164" s="936"/>
      <c r="X164" s="937"/>
      <c r="Y164" s="936"/>
      <c r="Z164" s="937"/>
      <c r="AA164" s="936"/>
      <c r="AB164" s="937"/>
      <c r="AC164" s="938"/>
      <c r="AD164" s="939"/>
      <c r="AE164" s="936"/>
      <c r="AF164" s="937"/>
      <c r="AG164" s="956"/>
      <c r="AH164" s="937"/>
      <c r="AI164" s="936"/>
      <c r="AJ164" s="937"/>
      <c r="AK164" s="936"/>
      <c r="AL164" s="937"/>
      <c r="AM164" s="936"/>
      <c r="AN164" s="937"/>
      <c r="AO164" s="936"/>
      <c r="AP164" s="937"/>
      <c r="AQ164" s="936"/>
      <c r="AR164" s="937"/>
      <c r="AS164" s="936"/>
      <c r="AT164" s="937"/>
      <c r="AU164" s="936"/>
      <c r="AV164" s="937"/>
      <c r="AW164" s="936"/>
      <c r="AX164" s="937"/>
      <c r="AY164" s="936"/>
      <c r="AZ164" s="1223"/>
      <c r="BA164" s="159"/>
      <c r="BB164" s="159"/>
      <c r="BC164" s="125"/>
      <c r="BD164" s="125"/>
      <c r="BE164" s="125"/>
      <c r="BF164" s="125"/>
      <c r="BG164" s="125"/>
      <c r="BH164" s="126"/>
    </row>
    <row r="165" spans="1:60" s="127" customFormat="1" ht="18" customHeight="1" x14ac:dyDescent="0.2">
      <c r="A165" s="158"/>
      <c r="B165" s="931" t="s">
        <v>499</v>
      </c>
      <c r="C165" s="932">
        <v>1301</v>
      </c>
      <c r="D165" s="933">
        <v>1301</v>
      </c>
      <c r="E165" s="952">
        <v>513124.92</v>
      </c>
      <c r="F165" s="953"/>
      <c r="G165" s="952"/>
      <c r="H165" s="953"/>
      <c r="I165" s="952"/>
      <c r="J165" s="953"/>
      <c r="K165" s="936"/>
      <c r="L165" s="937"/>
      <c r="M165" s="936"/>
      <c r="N165" s="937"/>
      <c r="O165" s="936"/>
      <c r="P165" s="937"/>
      <c r="Q165" s="936"/>
      <c r="R165" s="937"/>
      <c r="S165" s="936"/>
      <c r="T165" s="937"/>
      <c r="U165" s="936"/>
      <c r="V165" s="937"/>
      <c r="W165" s="936"/>
      <c r="X165" s="937"/>
      <c r="Y165" s="936"/>
      <c r="Z165" s="937"/>
      <c r="AA165" s="936"/>
      <c r="AB165" s="937"/>
      <c r="AC165" s="954"/>
      <c r="AD165" s="955"/>
      <c r="AE165" s="936"/>
      <c r="AF165" s="937"/>
      <c r="AG165" s="956"/>
      <c r="AH165" s="937"/>
      <c r="AI165" s="936"/>
      <c r="AJ165" s="937"/>
      <c r="AK165" s="936"/>
      <c r="AL165" s="937"/>
      <c r="AM165" s="936"/>
      <c r="AN165" s="937"/>
      <c r="AO165" s="936"/>
      <c r="AP165" s="937"/>
      <c r="AQ165" s="936"/>
      <c r="AR165" s="937"/>
      <c r="AS165" s="936"/>
      <c r="AT165" s="937"/>
      <c r="AU165" s="250"/>
      <c r="AV165" s="251"/>
      <c r="AW165" s="250"/>
      <c r="AX165" s="251"/>
      <c r="AY165" s="250"/>
      <c r="AZ165" s="252"/>
      <c r="BA165" s="159"/>
      <c r="BB165" s="159"/>
      <c r="BC165" s="125"/>
      <c r="BD165" s="125"/>
      <c r="BE165" s="125"/>
      <c r="BF165" s="125"/>
      <c r="BG165" s="125"/>
      <c r="BH165" s="126"/>
    </row>
    <row r="166" spans="1:60" s="127" customFormat="1" ht="18" customHeight="1" x14ac:dyDescent="0.2">
      <c r="A166" s="158"/>
      <c r="B166" s="931" t="s">
        <v>471</v>
      </c>
      <c r="C166" s="932">
        <v>9013</v>
      </c>
      <c r="D166" s="933">
        <v>9013</v>
      </c>
      <c r="E166" s="934">
        <v>513124.92</v>
      </c>
      <c r="F166" s="935"/>
      <c r="G166" s="934"/>
      <c r="H166" s="935"/>
      <c r="I166" s="934"/>
      <c r="J166" s="935"/>
      <c r="K166" s="936"/>
      <c r="L166" s="937"/>
      <c r="M166" s="936"/>
      <c r="N166" s="937"/>
      <c r="O166" s="936"/>
      <c r="P166" s="937"/>
      <c r="Q166" s="936"/>
      <c r="R166" s="937"/>
      <c r="S166" s="936"/>
      <c r="T166" s="937"/>
      <c r="U166" s="936"/>
      <c r="V166" s="937"/>
      <c r="W166" s="936"/>
      <c r="X166" s="937"/>
      <c r="Y166" s="936"/>
      <c r="Z166" s="937"/>
      <c r="AA166" s="936"/>
      <c r="AB166" s="937"/>
      <c r="AC166" s="938"/>
      <c r="AD166" s="939"/>
      <c r="AE166" s="936"/>
      <c r="AF166" s="937"/>
      <c r="AG166" s="956"/>
      <c r="AH166" s="937"/>
      <c r="AI166" s="936"/>
      <c r="AJ166" s="937"/>
      <c r="AK166" s="936"/>
      <c r="AL166" s="937"/>
      <c r="AM166" s="936"/>
      <c r="AN166" s="937"/>
      <c r="AO166" s="936"/>
      <c r="AP166" s="937"/>
      <c r="AQ166" s="936"/>
      <c r="AR166" s="937"/>
      <c r="AS166" s="936"/>
      <c r="AT166" s="937"/>
      <c r="AU166" s="250"/>
      <c r="AV166" s="251"/>
      <c r="AW166" s="250"/>
      <c r="AX166" s="251"/>
      <c r="AY166" s="250"/>
      <c r="AZ166" s="252"/>
      <c r="BA166" s="159"/>
      <c r="BB166" s="159"/>
      <c r="BC166" s="125"/>
      <c r="BD166" s="125"/>
      <c r="BE166" s="125"/>
      <c r="BF166" s="125"/>
      <c r="BG166" s="125"/>
      <c r="BH166" s="126"/>
    </row>
    <row r="167" spans="1:60" s="127" customFormat="1" ht="18" customHeight="1" x14ac:dyDescent="0.2">
      <c r="A167" s="158"/>
      <c r="B167" s="931">
        <v>1301</v>
      </c>
      <c r="C167" s="932">
        <v>1301</v>
      </c>
      <c r="D167" s="933">
        <v>1301</v>
      </c>
      <c r="E167" s="952"/>
      <c r="F167" s="953"/>
      <c r="G167" s="952"/>
      <c r="H167" s="953"/>
      <c r="I167" s="952"/>
      <c r="J167" s="953"/>
      <c r="K167" s="936"/>
      <c r="L167" s="937"/>
      <c r="M167" s="936"/>
      <c r="N167" s="937"/>
      <c r="O167" s="936"/>
      <c r="P167" s="937"/>
      <c r="Q167" s="936"/>
      <c r="R167" s="937"/>
      <c r="S167" s="936"/>
      <c r="T167" s="937"/>
      <c r="U167" s="936"/>
      <c r="V167" s="937"/>
      <c r="W167" s="936"/>
      <c r="X167" s="937"/>
      <c r="Y167" s="936"/>
      <c r="Z167" s="937"/>
      <c r="AA167" s="936"/>
      <c r="AB167" s="937"/>
      <c r="AC167" s="954">
        <v>685753</v>
      </c>
      <c r="AD167" s="955"/>
      <c r="AE167" s="235"/>
      <c r="AF167" s="236"/>
      <c r="AG167" s="235"/>
      <c r="AH167" s="236"/>
      <c r="AI167" s="235"/>
      <c r="AJ167" s="236"/>
      <c r="AK167" s="235"/>
      <c r="AL167" s="236"/>
      <c r="AM167" s="235"/>
      <c r="AN167" s="236"/>
      <c r="AO167" s="235"/>
      <c r="AP167" s="236"/>
      <c r="AQ167" s="235"/>
      <c r="AR167" s="236"/>
      <c r="AS167" s="235"/>
      <c r="AT167" s="236"/>
      <c r="AU167" s="235"/>
      <c r="AV167" s="236"/>
      <c r="AW167" s="235"/>
      <c r="AX167" s="236"/>
      <c r="AY167" s="235"/>
      <c r="AZ167" s="237"/>
      <c r="BA167" s="159"/>
      <c r="BB167" s="159"/>
      <c r="BC167" s="125"/>
      <c r="BD167" s="125"/>
      <c r="BE167" s="125"/>
      <c r="BF167" s="125"/>
      <c r="BG167" s="125"/>
      <c r="BH167" s="126"/>
    </row>
    <row r="168" spans="1:60" s="127" customFormat="1" ht="18" customHeight="1" x14ac:dyDescent="0.2">
      <c r="A168" s="158"/>
      <c r="B168" s="931">
        <v>9013</v>
      </c>
      <c r="C168" s="932">
        <v>9013</v>
      </c>
      <c r="D168" s="933">
        <v>9013</v>
      </c>
      <c r="E168" s="934"/>
      <c r="F168" s="935"/>
      <c r="G168" s="934"/>
      <c r="H168" s="935"/>
      <c r="I168" s="934"/>
      <c r="J168" s="935"/>
      <c r="K168" s="936"/>
      <c r="L168" s="937"/>
      <c r="M168" s="936"/>
      <c r="N168" s="937"/>
      <c r="O168" s="936"/>
      <c r="P168" s="937"/>
      <c r="Q168" s="936"/>
      <c r="R168" s="937"/>
      <c r="S168" s="936"/>
      <c r="T168" s="937"/>
      <c r="U168" s="936"/>
      <c r="V168" s="937"/>
      <c r="W168" s="936"/>
      <c r="X168" s="937"/>
      <c r="Y168" s="936"/>
      <c r="Z168" s="937"/>
      <c r="AA168" s="936"/>
      <c r="AB168" s="937"/>
      <c r="AC168" s="938">
        <f>AC167</f>
        <v>685753</v>
      </c>
      <c r="AD168" s="939">
        <v>250000</v>
      </c>
      <c r="AE168" s="235"/>
      <c r="AF168" s="236"/>
      <c r="AG168" s="235"/>
      <c r="AH168" s="236"/>
      <c r="AI168" s="235"/>
      <c r="AJ168" s="236"/>
      <c r="AK168" s="235"/>
      <c r="AL168" s="236"/>
      <c r="AM168" s="235"/>
      <c r="AN168" s="236"/>
      <c r="AO168" s="235"/>
      <c r="AP168" s="236"/>
      <c r="AQ168" s="235"/>
      <c r="AR168" s="236"/>
      <c r="AS168" s="235"/>
      <c r="AT168" s="236"/>
      <c r="AU168" s="235"/>
      <c r="AV168" s="236"/>
      <c r="AW168" s="235"/>
      <c r="AX168" s="236"/>
      <c r="AY168" s="235"/>
      <c r="AZ168" s="237"/>
      <c r="BA168" s="159"/>
      <c r="BB168" s="159"/>
      <c r="BC168" s="125"/>
      <c r="BD168" s="125"/>
      <c r="BE168" s="125"/>
      <c r="BF168" s="125"/>
      <c r="BG168" s="125"/>
      <c r="BH168" s="126"/>
    </row>
    <row r="169" spans="1:60" s="127" customFormat="1" ht="13.5" customHeight="1" x14ac:dyDescent="0.2">
      <c r="A169" s="158"/>
      <c r="B169" s="931">
        <v>1301</v>
      </c>
      <c r="C169" s="932">
        <v>1301</v>
      </c>
      <c r="D169" s="933">
        <v>1301</v>
      </c>
      <c r="E169" s="952"/>
      <c r="F169" s="953"/>
      <c r="G169" s="952"/>
      <c r="H169" s="953"/>
      <c r="I169" s="952"/>
      <c r="J169" s="953"/>
      <c r="K169" s="936"/>
      <c r="L169" s="937"/>
      <c r="M169" s="936"/>
      <c r="N169" s="937"/>
      <c r="O169" s="936"/>
      <c r="P169" s="937"/>
      <c r="Q169" s="936"/>
      <c r="R169" s="937"/>
      <c r="S169" s="936"/>
      <c r="T169" s="937"/>
      <c r="U169" s="936"/>
      <c r="V169" s="937"/>
      <c r="W169" s="936"/>
      <c r="X169" s="937"/>
      <c r="Y169" s="936"/>
      <c r="Z169" s="937"/>
      <c r="AA169" s="936"/>
      <c r="AB169" s="937"/>
      <c r="AC169" s="954"/>
      <c r="AD169" s="955"/>
      <c r="AE169" s="936"/>
      <c r="AF169" s="937"/>
      <c r="AG169" s="936"/>
      <c r="AH169" s="937"/>
      <c r="AI169" s="936"/>
      <c r="AJ169" s="937"/>
      <c r="AK169" s="936"/>
      <c r="AL169" s="937"/>
      <c r="AM169" s="936"/>
      <c r="AN169" s="937"/>
      <c r="AO169" s="936"/>
      <c r="AP169" s="937"/>
      <c r="AQ169" s="936"/>
      <c r="AR169" s="937"/>
      <c r="AS169" s="936"/>
      <c r="AT169" s="937"/>
      <c r="AU169" s="936"/>
      <c r="AV169" s="937"/>
      <c r="AW169" s="936"/>
      <c r="AX169" s="937"/>
      <c r="AY169" s="936"/>
      <c r="AZ169" s="1223"/>
      <c r="BA169" s="159"/>
      <c r="BB169" s="159"/>
      <c r="BC169" s="125"/>
      <c r="BD169" s="125"/>
      <c r="BE169" s="125"/>
      <c r="BF169" s="125"/>
      <c r="BG169" s="125"/>
      <c r="BH169" s="126"/>
    </row>
    <row r="170" spans="1:60" s="127" customFormat="1" ht="14.25" customHeight="1" x14ac:dyDescent="0.2">
      <c r="A170" s="158"/>
      <c r="B170" s="931">
        <v>9013</v>
      </c>
      <c r="C170" s="932">
        <v>9013</v>
      </c>
      <c r="D170" s="933">
        <v>9013</v>
      </c>
      <c r="E170" s="934">
        <f>E169</f>
        <v>0</v>
      </c>
      <c r="F170" s="935"/>
      <c r="G170" s="934"/>
      <c r="H170" s="935"/>
      <c r="I170" s="934"/>
      <c r="J170" s="935"/>
      <c r="K170" s="936"/>
      <c r="L170" s="937"/>
      <c r="M170" s="936"/>
      <c r="N170" s="937"/>
      <c r="O170" s="936"/>
      <c r="P170" s="937"/>
      <c r="Q170" s="936"/>
      <c r="R170" s="937"/>
      <c r="S170" s="936"/>
      <c r="T170" s="937"/>
      <c r="U170" s="936"/>
      <c r="V170" s="937"/>
      <c r="W170" s="936"/>
      <c r="X170" s="937"/>
      <c r="Y170" s="936"/>
      <c r="Z170" s="937"/>
      <c r="AA170" s="936"/>
      <c r="AB170" s="937"/>
      <c r="AC170" s="938">
        <f>AC169</f>
        <v>0</v>
      </c>
      <c r="AD170" s="939">
        <v>250000</v>
      </c>
      <c r="AE170" s="936"/>
      <c r="AF170" s="937"/>
      <c r="AG170" s="936"/>
      <c r="AH170" s="937"/>
      <c r="AI170" s="936"/>
      <c r="AJ170" s="937"/>
      <c r="AK170" s="936"/>
      <c r="AL170" s="937"/>
      <c r="AM170" s="936"/>
      <c r="AN170" s="937"/>
      <c r="AO170" s="936"/>
      <c r="AP170" s="937"/>
      <c r="AQ170" s="936"/>
      <c r="AR170" s="937"/>
      <c r="AS170" s="936"/>
      <c r="AT170" s="937"/>
      <c r="AU170" s="936"/>
      <c r="AV170" s="937"/>
      <c r="AW170" s="936"/>
      <c r="AX170" s="937"/>
      <c r="AY170" s="936"/>
      <c r="AZ170" s="1223"/>
      <c r="BA170" s="159"/>
      <c r="BB170" s="159"/>
      <c r="BC170" s="125"/>
      <c r="BD170" s="125"/>
      <c r="BE170" s="125"/>
      <c r="BF170" s="125"/>
      <c r="BG170" s="125"/>
      <c r="BH170" s="126"/>
    </row>
    <row r="171" spans="1:60" s="127" customFormat="1" ht="18" customHeight="1" x14ac:dyDescent="0.2">
      <c r="A171" s="158"/>
      <c r="B171" s="931">
        <v>1401</v>
      </c>
      <c r="C171" s="932">
        <v>1401</v>
      </c>
      <c r="D171" s="933">
        <v>1401</v>
      </c>
      <c r="E171" s="952">
        <v>40000</v>
      </c>
      <c r="F171" s="953">
        <v>12500</v>
      </c>
      <c r="G171" s="952">
        <v>40000</v>
      </c>
      <c r="H171" s="953">
        <v>12000</v>
      </c>
      <c r="I171" s="952">
        <v>40000</v>
      </c>
      <c r="J171" s="953">
        <v>13000</v>
      </c>
      <c r="K171" s="936"/>
      <c r="L171" s="937"/>
      <c r="M171" s="936"/>
      <c r="N171" s="937"/>
      <c r="O171" s="936"/>
      <c r="P171" s="937"/>
      <c r="Q171" s="936"/>
      <c r="R171" s="937"/>
      <c r="S171" s="936"/>
      <c r="T171" s="937"/>
      <c r="U171" s="936"/>
      <c r="V171" s="937"/>
      <c r="W171" s="936"/>
      <c r="X171" s="937"/>
      <c r="Y171" s="936"/>
      <c r="Z171" s="937"/>
      <c r="AA171" s="936"/>
      <c r="AB171" s="937"/>
      <c r="AC171" s="956"/>
      <c r="AD171" s="1292"/>
      <c r="AE171" s="936"/>
      <c r="AF171" s="937"/>
      <c r="AG171" s="936"/>
      <c r="AH171" s="937"/>
      <c r="AI171" s="936"/>
      <c r="AJ171" s="937"/>
      <c r="AK171" s="936"/>
      <c r="AL171" s="937"/>
      <c r="AM171" s="936"/>
      <c r="AN171" s="937"/>
      <c r="AO171" s="936"/>
      <c r="AP171" s="937"/>
      <c r="AQ171" s="936"/>
      <c r="AR171" s="937"/>
      <c r="AS171" s="936"/>
      <c r="AT171" s="937"/>
      <c r="AU171" s="936"/>
      <c r="AV171" s="937"/>
      <c r="AW171" s="936"/>
      <c r="AX171" s="937"/>
      <c r="AY171" s="936"/>
      <c r="AZ171" s="1223"/>
      <c r="BA171" s="159"/>
      <c r="BB171" s="159"/>
      <c r="BC171" s="125"/>
      <c r="BD171" s="125"/>
      <c r="BE171" s="125"/>
      <c r="BF171" s="125"/>
      <c r="BG171" s="125"/>
      <c r="BH171" s="126"/>
    </row>
    <row r="172" spans="1:60" s="127" customFormat="1" ht="18" customHeight="1" x14ac:dyDescent="0.2">
      <c r="A172" s="158"/>
      <c r="B172" s="931">
        <v>9014</v>
      </c>
      <c r="C172" s="932">
        <v>9014</v>
      </c>
      <c r="D172" s="933">
        <v>9014</v>
      </c>
      <c r="E172" s="934">
        <f>E171</f>
        <v>40000</v>
      </c>
      <c r="F172" s="935">
        <v>12500</v>
      </c>
      <c r="G172" s="934">
        <v>22800</v>
      </c>
      <c r="H172" s="935">
        <v>12000</v>
      </c>
      <c r="I172" s="934">
        <f>I171</f>
        <v>40000</v>
      </c>
      <c r="J172" s="935">
        <v>13000</v>
      </c>
      <c r="K172" s="936"/>
      <c r="L172" s="937"/>
      <c r="M172" s="936"/>
      <c r="N172" s="937"/>
      <c r="O172" s="936"/>
      <c r="P172" s="937"/>
      <c r="Q172" s="936"/>
      <c r="R172" s="937"/>
      <c r="S172" s="936"/>
      <c r="T172" s="937"/>
      <c r="U172" s="936"/>
      <c r="V172" s="937"/>
      <c r="W172" s="936"/>
      <c r="X172" s="937"/>
      <c r="Y172" s="936"/>
      <c r="Z172" s="937"/>
      <c r="AA172" s="936"/>
      <c r="AB172" s="937"/>
      <c r="AC172" s="938"/>
      <c r="AD172" s="939"/>
      <c r="AE172" s="936"/>
      <c r="AF172" s="937"/>
      <c r="AG172" s="936"/>
      <c r="AH172" s="937"/>
      <c r="AI172" s="936"/>
      <c r="AJ172" s="937"/>
      <c r="AK172" s="936"/>
      <c r="AL172" s="937"/>
      <c r="AM172" s="936"/>
      <c r="AN172" s="937"/>
      <c r="AO172" s="936"/>
      <c r="AP172" s="937"/>
      <c r="AQ172" s="936"/>
      <c r="AR172" s="937"/>
      <c r="AS172" s="936"/>
      <c r="AT172" s="937"/>
      <c r="AU172" s="936"/>
      <c r="AV172" s="937"/>
      <c r="AW172" s="936"/>
      <c r="AX172" s="937"/>
      <c r="AY172" s="936"/>
      <c r="AZ172" s="1223"/>
      <c r="BA172" s="159"/>
      <c r="BB172" s="159"/>
      <c r="BC172" s="125"/>
      <c r="BD172" s="125"/>
      <c r="BE172" s="125"/>
      <c r="BF172" s="125"/>
      <c r="BG172" s="125"/>
      <c r="BH172" s="126"/>
    </row>
    <row r="173" spans="1:60" s="127" customFormat="1" ht="18" customHeight="1" x14ac:dyDescent="0.2">
      <c r="A173" s="158"/>
      <c r="B173" s="931">
        <v>1501</v>
      </c>
      <c r="C173" s="932">
        <v>1501</v>
      </c>
      <c r="D173" s="933">
        <v>1501</v>
      </c>
      <c r="E173" s="952">
        <v>36200</v>
      </c>
      <c r="F173" s="953">
        <v>22800</v>
      </c>
      <c r="G173" s="952">
        <v>36200</v>
      </c>
      <c r="H173" s="953">
        <v>22800</v>
      </c>
      <c r="I173" s="952">
        <v>36200</v>
      </c>
      <c r="J173" s="953">
        <v>22800</v>
      </c>
      <c r="K173" s="936"/>
      <c r="L173" s="937"/>
      <c r="M173" s="936"/>
      <c r="N173" s="937"/>
      <c r="O173" s="936"/>
      <c r="P173" s="937"/>
      <c r="Q173" s="936"/>
      <c r="R173" s="937"/>
      <c r="S173" s="936"/>
      <c r="T173" s="937"/>
      <c r="U173" s="936"/>
      <c r="V173" s="937"/>
      <c r="W173" s="936"/>
      <c r="X173" s="937"/>
      <c r="Y173" s="936"/>
      <c r="Z173" s="937"/>
      <c r="AA173" s="936"/>
      <c r="AB173" s="937"/>
      <c r="AC173" s="936"/>
      <c r="AD173" s="937"/>
      <c r="AE173" s="936"/>
      <c r="AF173" s="937"/>
      <c r="AG173" s="936"/>
      <c r="AH173" s="937"/>
      <c r="AI173" s="936"/>
      <c r="AJ173" s="937"/>
      <c r="AK173" s="936"/>
      <c r="AL173" s="937"/>
      <c r="AM173" s="936"/>
      <c r="AN173" s="937"/>
      <c r="AO173" s="936"/>
      <c r="AP173" s="937"/>
      <c r="AQ173" s="936"/>
      <c r="AR173" s="937"/>
      <c r="AS173" s="936"/>
      <c r="AT173" s="937"/>
      <c r="AU173" s="936"/>
      <c r="AV173" s="937"/>
      <c r="AW173" s="936"/>
      <c r="AX173" s="937"/>
      <c r="AY173" s="936"/>
      <c r="AZ173" s="1223"/>
      <c r="BA173" s="159"/>
      <c r="BB173" s="159"/>
      <c r="BC173" s="125"/>
      <c r="BD173" s="125"/>
      <c r="BE173" s="125"/>
      <c r="BF173" s="125"/>
      <c r="BG173" s="125"/>
      <c r="BH173" s="126"/>
    </row>
    <row r="174" spans="1:60" s="127" customFormat="1" ht="18" customHeight="1" x14ac:dyDescent="0.2">
      <c r="A174" s="158"/>
      <c r="B174" s="931">
        <v>9015</v>
      </c>
      <c r="C174" s="932">
        <v>9015</v>
      </c>
      <c r="D174" s="933">
        <v>9015</v>
      </c>
      <c r="E174" s="934">
        <f>E173</f>
        <v>36200</v>
      </c>
      <c r="F174" s="935">
        <v>22800</v>
      </c>
      <c r="G174" s="934">
        <f t="shared" ref="G174" si="43">G173</f>
        <v>36200</v>
      </c>
      <c r="H174" s="935">
        <v>22801</v>
      </c>
      <c r="I174" s="934">
        <f t="shared" ref="I174" si="44">I173</f>
        <v>36200</v>
      </c>
      <c r="J174" s="935">
        <v>22802</v>
      </c>
      <c r="K174" s="936"/>
      <c r="L174" s="937"/>
      <c r="M174" s="936"/>
      <c r="N174" s="937"/>
      <c r="O174" s="936"/>
      <c r="P174" s="937"/>
      <c r="Q174" s="936"/>
      <c r="R174" s="937"/>
      <c r="S174" s="936"/>
      <c r="T174" s="937"/>
      <c r="U174" s="936"/>
      <c r="V174" s="937"/>
      <c r="W174" s="936"/>
      <c r="X174" s="937"/>
      <c r="Y174" s="936"/>
      <c r="Z174" s="937"/>
      <c r="AA174" s="936"/>
      <c r="AB174" s="937"/>
      <c r="AC174" s="936"/>
      <c r="AD174" s="937"/>
      <c r="AE174" s="936"/>
      <c r="AF174" s="937"/>
      <c r="AG174" s="936"/>
      <c r="AH174" s="937"/>
      <c r="AI174" s="936"/>
      <c r="AJ174" s="937"/>
      <c r="AK174" s="936"/>
      <c r="AL174" s="937"/>
      <c r="AM174" s="936"/>
      <c r="AN174" s="937"/>
      <c r="AO174" s="936"/>
      <c r="AP174" s="937"/>
      <c r="AQ174" s="936"/>
      <c r="AR174" s="937"/>
      <c r="AS174" s="936"/>
      <c r="AT174" s="937"/>
      <c r="AU174" s="936"/>
      <c r="AV174" s="937"/>
      <c r="AW174" s="936"/>
      <c r="AX174" s="937"/>
      <c r="AY174" s="936"/>
      <c r="AZ174" s="1223"/>
      <c r="BA174" s="159"/>
      <c r="BB174" s="159"/>
      <c r="BC174" s="125"/>
      <c r="BD174" s="125"/>
      <c r="BE174" s="125"/>
      <c r="BF174" s="125"/>
      <c r="BG174" s="125"/>
      <c r="BH174" s="126"/>
    </row>
    <row r="175" spans="1:60" s="127" customFormat="1" ht="18" customHeight="1" x14ac:dyDescent="0.2">
      <c r="A175" s="158"/>
      <c r="B175" s="931">
        <v>1601</v>
      </c>
      <c r="C175" s="932">
        <v>1601</v>
      </c>
      <c r="D175" s="933">
        <v>1601</v>
      </c>
      <c r="E175" s="952">
        <v>15000</v>
      </c>
      <c r="F175" s="953">
        <v>15600</v>
      </c>
      <c r="G175" s="934">
        <v>15000</v>
      </c>
      <c r="H175" s="935">
        <v>15000</v>
      </c>
      <c r="I175" s="952">
        <v>16000</v>
      </c>
      <c r="J175" s="953">
        <v>16000</v>
      </c>
      <c r="K175" s="936"/>
      <c r="L175" s="937"/>
      <c r="M175" s="936"/>
      <c r="N175" s="937"/>
      <c r="O175" s="936"/>
      <c r="P175" s="937"/>
      <c r="Q175" s="936"/>
      <c r="R175" s="937"/>
      <c r="S175" s="936"/>
      <c r="T175" s="937"/>
      <c r="U175" s="936"/>
      <c r="V175" s="937"/>
      <c r="W175" s="936"/>
      <c r="X175" s="937"/>
      <c r="Y175" s="936"/>
      <c r="Z175" s="937"/>
      <c r="AA175" s="936"/>
      <c r="AB175" s="937"/>
      <c r="AC175" s="936"/>
      <c r="AD175" s="937"/>
      <c r="AE175" s="936"/>
      <c r="AF175" s="937"/>
      <c r="AG175" s="936"/>
      <c r="AH175" s="937"/>
      <c r="AI175" s="936"/>
      <c r="AJ175" s="937"/>
      <c r="AK175" s="936"/>
      <c r="AL175" s="937"/>
      <c r="AM175" s="936"/>
      <c r="AN175" s="937"/>
      <c r="AO175" s="936"/>
      <c r="AP175" s="937"/>
      <c r="AQ175" s="936"/>
      <c r="AR175" s="937"/>
      <c r="AS175" s="936"/>
      <c r="AT175" s="937"/>
      <c r="AU175" s="936"/>
      <c r="AV175" s="937"/>
      <c r="AW175" s="936"/>
      <c r="AX175" s="937"/>
      <c r="AY175" s="936"/>
      <c r="AZ175" s="1223"/>
      <c r="BA175" s="159"/>
      <c r="BB175" s="159"/>
      <c r="BC175" s="125"/>
      <c r="BD175" s="125"/>
      <c r="BE175" s="125"/>
      <c r="BF175" s="125"/>
      <c r="BG175" s="125"/>
      <c r="BH175" s="126"/>
    </row>
    <row r="176" spans="1:60" s="127" customFormat="1" ht="18" customHeight="1" x14ac:dyDescent="0.2">
      <c r="A176" s="158"/>
      <c r="B176" s="931">
        <v>9016</v>
      </c>
      <c r="C176" s="932">
        <v>9016</v>
      </c>
      <c r="D176" s="933">
        <v>9016</v>
      </c>
      <c r="E176" s="934">
        <f>E175</f>
        <v>15000</v>
      </c>
      <c r="F176" s="935">
        <v>15600</v>
      </c>
      <c r="G176" s="934">
        <v>15000</v>
      </c>
      <c r="H176" s="935">
        <v>15000</v>
      </c>
      <c r="I176" s="934">
        <v>16000</v>
      </c>
      <c r="J176" s="935">
        <v>16000</v>
      </c>
      <c r="K176" s="936"/>
      <c r="L176" s="937"/>
      <c r="M176" s="936"/>
      <c r="N176" s="937"/>
      <c r="O176" s="936"/>
      <c r="P176" s="937"/>
      <c r="Q176" s="936"/>
      <c r="R176" s="937"/>
      <c r="S176" s="936"/>
      <c r="T176" s="937"/>
      <c r="U176" s="936"/>
      <c r="V176" s="937"/>
      <c r="W176" s="936"/>
      <c r="X176" s="937"/>
      <c r="Y176" s="936"/>
      <c r="Z176" s="937"/>
      <c r="AA176" s="936"/>
      <c r="AB176" s="937"/>
      <c r="AC176" s="936"/>
      <c r="AD176" s="937"/>
      <c r="AE176" s="936"/>
      <c r="AF176" s="937"/>
      <c r="AG176" s="936"/>
      <c r="AH176" s="937"/>
      <c r="AI176" s="936"/>
      <c r="AJ176" s="937"/>
      <c r="AK176" s="936"/>
      <c r="AL176" s="937"/>
      <c r="AM176" s="936"/>
      <c r="AN176" s="937"/>
      <c r="AO176" s="936"/>
      <c r="AP176" s="937"/>
      <c r="AQ176" s="936"/>
      <c r="AR176" s="937"/>
      <c r="AS176" s="936"/>
      <c r="AT176" s="937"/>
      <c r="AU176" s="936"/>
      <c r="AV176" s="937"/>
      <c r="AW176" s="936"/>
      <c r="AX176" s="937"/>
      <c r="AY176" s="936"/>
      <c r="AZ176" s="1223"/>
      <c r="BA176" s="159"/>
      <c r="BB176" s="159"/>
      <c r="BC176" s="125"/>
      <c r="BD176" s="125"/>
      <c r="BE176" s="125"/>
      <c r="BF176" s="125"/>
      <c r="BG176" s="125"/>
      <c r="BH176" s="126"/>
    </row>
    <row r="177" spans="1:60" s="127" customFormat="1" ht="18" customHeight="1" x14ac:dyDescent="0.2">
      <c r="A177" s="158"/>
      <c r="B177" s="931">
        <v>1601</v>
      </c>
      <c r="C177" s="932">
        <v>1601</v>
      </c>
      <c r="D177" s="933">
        <v>1601</v>
      </c>
      <c r="E177" s="952">
        <v>112100</v>
      </c>
      <c r="F177" s="953">
        <v>20700</v>
      </c>
      <c r="G177" s="952">
        <v>112100</v>
      </c>
      <c r="H177" s="953"/>
      <c r="I177" s="952">
        <v>112100</v>
      </c>
      <c r="J177" s="953"/>
      <c r="K177" s="936"/>
      <c r="L177" s="937"/>
      <c r="M177" s="936"/>
      <c r="N177" s="937"/>
      <c r="O177" s="936"/>
      <c r="P177" s="937"/>
      <c r="Q177" s="936"/>
      <c r="R177" s="937"/>
      <c r="S177" s="936"/>
      <c r="T177" s="937"/>
      <c r="U177" s="936"/>
      <c r="V177" s="937"/>
      <c r="W177" s="936"/>
      <c r="X177" s="937"/>
      <c r="Y177" s="936"/>
      <c r="Z177" s="937"/>
      <c r="AA177" s="936"/>
      <c r="AB177" s="937"/>
      <c r="AC177" s="936"/>
      <c r="AD177" s="937"/>
      <c r="AE177" s="936"/>
      <c r="AF177" s="937"/>
      <c r="AG177" s="936"/>
      <c r="AH177" s="937"/>
      <c r="AI177" s="936"/>
      <c r="AJ177" s="937"/>
      <c r="AK177" s="936"/>
      <c r="AL177" s="937"/>
      <c r="AM177" s="936"/>
      <c r="AN177" s="937"/>
      <c r="AO177" s="936"/>
      <c r="AP177" s="937"/>
      <c r="AQ177" s="936"/>
      <c r="AR177" s="937"/>
      <c r="AS177" s="936"/>
      <c r="AT177" s="937"/>
      <c r="AU177" s="936"/>
      <c r="AV177" s="937"/>
      <c r="AW177" s="936"/>
      <c r="AX177" s="937"/>
      <c r="AY177" s="936"/>
      <c r="AZ177" s="1223"/>
      <c r="BA177" s="159"/>
      <c r="BB177" s="159"/>
      <c r="BC177" s="125"/>
      <c r="BD177" s="125"/>
      <c r="BE177" s="125"/>
      <c r="BF177" s="125"/>
      <c r="BG177" s="125"/>
      <c r="BH177" s="126"/>
    </row>
    <row r="178" spans="1:60" s="127" customFormat="1" ht="18" customHeight="1" x14ac:dyDescent="0.2">
      <c r="A178" s="158"/>
      <c r="B178" s="931">
        <v>9016</v>
      </c>
      <c r="C178" s="932">
        <v>9016</v>
      </c>
      <c r="D178" s="933">
        <v>9016</v>
      </c>
      <c r="E178" s="934">
        <f>E177</f>
        <v>112100</v>
      </c>
      <c r="F178" s="935">
        <v>20700</v>
      </c>
      <c r="G178" s="934"/>
      <c r="H178" s="935"/>
      <c r="I178" s="934">
        <v>0</v>
      </c>
      <c r="J178" s="935">
        <v>0</v>
      </c>
      <c r="K178" s="936"/>
      <c r="L178" s="937"/>
      <c r="M178" s="936"/>
      <c r="N178" s="937"/>
      <c r="O178" s="936"/>
      <c r="P178" s="937"/>
      <c r="Q178" s="936"/>
      <c r="R178" s="937"/>
      <c r="S178" s="936"/>
      <c r="T178" s="937"/>
      <c r="U178" s="936"/>
      <c r="V178" s="937"/>
      <c r="W178" s="936"/>
      <c r="X178" s="937"/>
      <c r="Y178" s="936"/>
      <c r="Z178" s="937"/>
      <c r="AA178" s="936"/>
      <c r="AB178" s="937"/>
      <c r="AC178" s="936"/>
      <c r="AD178" s="937"/>
      <c r="AE178" s="936"/>
      <c r="AF178" s="937"/>
      <c r="AG178" s="936"/>
      <c r="AH178" s="937"/>
      <c r="AI178" s="936"/>
      <c r="AJ178" s="937"/>
      <c r="AK178" s="936"/>
      <c r="AL178" s="937"/>
      <c r="AM178" s="936"/>
      <c r="AN178" s="937"/>
      <c r="AO178" s="936"/>
      <c r="AP178" s="937"/>
      <c r="AQ178" s="936"/>
      <c r="AR178" s="937"/>
      <c r="AS178" s="936"/>
      <c r="AT178" s="937"/>
      <c r="AU178" s="936"/>
      <c r="AV178" s="937"/>
      <c r="AW178" s="936"/>
      <c r="AX178" s="937"/>
      <c r="AY178" s="936"/>
      <c r="AZ178" s="1223"/>
      <c r="BA178" s="159"/>
      <c r="BB178" s="159"/>
      <c r="BC178" s="125"/>
      <c r="BD178" s="125"/>
      <c r="BE178" s="125"/>
      <c r="BF178" s="125"/>
      <c r="BG178" s="125"/>
      <c r="BH178" s="126"/>
    </row>
    <row r="179" spans="1:60" s="127" customFormat="1" ht="18" customHeight="1" x14ac:dyDescent="0.2">
      <c r="A179" s="158"/>
      <c r="B179" s="931">
        <v>1701</v>
      </c>
      <c r="C179" s="932">
        <v>1701</v>
      </c>
      <c r="D179" s="933">
        <v>1701</v>
      </c>
      <c r="E179" s="952">
        <v>102000</v>
      </c>
      <c r="F179" s="953">
        <v>142002.29999999999</v>
      </c>
      <c r="G179" s="952">
        <v>100000</v>
      </c>
      <c r="H179" s="953"/>
      <c r="I179" s="952">
        <v>100000</v>
      </c>
      <c r="J179" s="953"/>
      <c r="K179" s="936"/>
      <c r="L179" s="937"/>
      <c r="M179" s="936"/>
      <c r="N179" s="937"/>
      <c r="O179" s="936"/>
      <c r="P179" s="937"/>
      <c r="Q179" s="936"/>
      <c r="R179" s="937"/>
      <c r="S179" s="936"/>
      <c r="T179" s="937"/>
      <c r="U179" s="936"/>
      <c r="V179" s="937"/>
      <c r="W179" s="936"/>
      <c r="X179" s="937"/>
      <c r="Y179" s="936"/>
      <c r="Z179" s="937"/>
      <c r="AA179" s="936"/>
      <c r="AB179" s="937"/>
      <c r="AC179" s="952"/>
      <c r="AD179" s="953"/>
      <c r="AE179" s="952"/>
      <c r="AF179" s="953"/>
      <c r="AG179" s="952"/>
      <c r="AH179" s="953"/>
      <c r="AI179" s="936"/>
      <c r="AJ179" s="937"/>
      <c r="AK179" s="936"/>
      <c r="AL179" s="937"/>
      <c r="AM179" s="936"/>
      <c r="AN179" s="937"/>
      <c r="AO179" s="936"/>
      <c r="AP179" s="937"/>
      <c r="AQ179" s="936"/>
      <c r="AR179" s="937"/>
      <c r="AS179" s="936"/>
      <c r="AT179" s="937"/>
      <c r="AU179" s="936"/>
      <c r="AV179" s="937"/>
      <c r="AW179" s="936"/>
      <c r="AX179" s="937"/>
      <c r="AY179" s="936"/>
      <c r="AZ179" s="1223"/>
      <c r="BA179" s="159"/>
      <c r="BB179" s="159"/>
      <c r="BC179" s="125"/>
      <c r="BD179" s="125"/>
      <c r="BE179" s="125"/>
      <c r="BF179" s="125"/>
      <c r="BG179" s="125"/>
      <c r="BH179" s="126"/>
    </row>
    <row r="180" spans="1:60" s="127" customFormat="1" ht="18" customHeight="1" x14ac:dyDescent="0.2">
      <c r="A180" s="158"/>
      <c r="B180" s="931">
        <v>9017</v>
      </c>
      <c r="C180" s="932">
        <v>9017</v>
      </c>
      <c r="D180" s="933">
        <v>9017</v>
      </c>
      <c r="E180" s="934">
        <f>E179</f>
        <v>102000</v>
      </c>
      <c r="F180" s="935">
        <v>142002.29999999999</v>
      </c>
      <c r="G180" s="934">
        <f t="shared" ref="G180" si="45">G179</f>
        <v>100000</v>
      </c>
      <c r="H180" s="935">
        <v>142003.29999999999</v>
      </c>
      <c r="I180" s="934">
        <f t="shared" ref="I180" si="46">I179</f>
        <v>100000</v>
      </c>
      <c r="J180" s="935">
        <v>142004.29999999999</v>
      </c>
      <c r="K180" s="936"/>
      <c r="L180" s="937"/>
      <c r="M180" s="936"/>
      <c r="N180" s="937"/>
      <c r="O180" s="936"/>
      <c r="P180" s="937"/>
      <c r="Q180" s="936"/>
      <c r="R180" s="937"/>
      <c r="S180" s="936"/>
      <c r="T180" s="937"/>
      <c r="U180" s="936"/>
      <c r="V180" s="937"/>
      <c r="W180" s="936"/>
      <c r="X180" s="937"/>
      <c r="Y180" s="936"/>
      <c r="Z180" s="937"/>
      <c r="AA180" s="936"/>
      <c r="AB180" s="937"/>
      <c r="AC180" s="934"/>
      <c r="AD180" s="935"/>
      <c r="AE180" s="934"/>
      <c r="AF180" s="935"/>
      <c r="AG180" s="934"/>
      <c r="AH180" s="935"/>
      <c r="AI180" s="936"/>
      <c r="AJ180" s="937"/>
      <c r="AK180" s="936"/>
      <c r="AL180" s="937"/>
      <c r="AM180" s="936"/>
      <c r="AN180" s="937"/>
      <c r="AO180" s="936"/>
      <c r="AP180" s="937"/>
      <c r="AQ180" s="936"/>
      <c r="AR180" s="937"/>
      <c r="AS180" s="936"/>
      <c r="AT180" s="937"/>
      <c r="AU180" s="936"/>
      <c r="AV180" s="937"/>
      <c r="AW180" s="936"/>
      <c r="AX180" s="937"/>
      <c r="AY180" s="936"/>
      <c r="AZ180" s="1223"/>
      <c r="BA180" s="159"/>
      <c r="BB180" s="159"/>
      <c r="BC180" s="125"/>
      <c r="BD180" s="125"/>
      <c r="BE180" s="125"/>
      <c r="BF180" s="125"/>
      <c r="BG180" s="125"/>
      <c r="BH180" s="126"/>
    </row>
    <row r="181" spans="1:60" s="127" customFormat="1" ht="18" customHeight="1" x14ac:dyDescent="0.2">
      <c r="A181" s="158"/>
      <c r="B181" s="931" t="s">
        <v>371</v>
      </c>
      <c r="C181" s="932">
        <v>9019</v>
      </c>
      <c r="D181" s="933">
        <v>9019</v>
      </c>
      <c r="E181" s="952">
        <v>10000</v>
      </c>
      <c r="F181" s="953"/>
      <c r="G181" s="952">
        <v>11900</v>
      </c>
      <c r="H181" s="953"/>
      <c r="I181" s="952">
        <v>10900</v>
      </c>
      <c r="J181" s="953"/>
      <c r="K181" s="936"/>
      <c r="L181" s="937"/>
      <c r="M181" s="936"/>
      <c r="N181" s="937"/>
      <c r="O181" s="936"/>
      <c r="P181" s="937"/>
      <c r="Q181" s="936"/>
      <c r="R181" s="937"/>
      <c r="S181" s="936"/>
      <c r="T181" s="937"/>
      <c r="U181" s="936"/>
      <c r="V181" s="937"/>
      <c r="W181" s="936"/>
      <c r="X181" s="937"/>
      <c r="Y181" s="936"/>
      <c r="Z181" s="937"/>
      <c r="AA181" s="936"/>
      <c r="AB181" s="937"/>
      <c r="AC181" s="954"/>
      <c r="AD181" s="955"/>
      <c r="AE181" s="954"/>
      <c r="AF181" s="955"/>
      <c r="AG181" s="954"/>
      <c r="AH181" s="955"/>
      <c r="AI181" s="936"/>
      <c r="AJ181" s="937"/>
      <c r="AK181" s="936"/>
      <c r="AL181" s="937"/>
      <c r="AM181" s="936"/>
      <c r="AN181" s="937"/>
      <c r="AO181" s="936"/>
      <c r="AP181" s="937"/>
      <c r="AQ181" s="936"/>
      <c r="AR181" s="937"/>
      <c r="AS181" s="936"/>
      <c r="AT181" s="937"/>
      <c r="AU181" s="936"/>
      <c r="AV181" s="937"/>
      <c r="AW181" s="936"/>
      <c r="AX181" s="937"/>
      <c r="AY181" s="936"/>
      <c r="AZ181" s="1223"/>
      <c r="BA181" s="159"/>
      <c r="BB181" s="159"/>
      <c r="BC181" s="125"/>
      <c r="BD181" s="125"/>
      <c r="BE181" s="125"/>
      <c r="BF181" s="125"/>
      <c r="BG181" s="125"/>
      <c r="BH181" s="126"/>
    </row>
    <row r="182" spans="1:60" s="127" customFormat="1" ht="18" customHeight="1" x14ac:dyDescent="0.2">
      <c r="A182" s="158"/>
      <c r="B182" s="931">
        <v>9018</v>
      </c>
      <c r="C182" s="932">
        <v>9018</v>
      </c>
      <c r="D182" s="933">
        <v>9018</v>
      </c>
      <c r="E182" s="934">
        <f>E181</f>
        <v>10000</v>
      </c>
      <c r="F182" s="935">
        <v>0</v>
      </c>
      <c r="G182" s="934">
        <f t="shared" ref="G182" si="47">G181</f>
        <v>11900</v>
      </c>
      <c r="H182" s="935">
        <v>1</v>
      </c>
      <c r="I182" s="934">
        <f t="shared" ref="I182" si="48">I181</f>
        <v>10900</v>
      </c>
      <c r="J182" s="935">
        <v>2</v>
      </c>
      <c r="K182" s="936"/>
      <c r="L182" s="937"/>
      <c r="M182" s="936"/>
      <c r="N182" s="937"/>
      <c r="O182" s="936"/>
      <c r="P182" s="937"/>
      <c r="Q182" s="936"/>
      <c r="R182" s="937"/>
      <c r="S182" s="936"/>
      <c r="T182" s="937"/>
      <c r="U182" s="936"/>
      <c r="V182" s="937"/>
      <c r="W182" s="936"/>
      <c r="X182" s="937"/>
      <c r="Y182" s="936"/>
      <c r="Z182" s="937"/>
      <c r="AA182" s="936"/>
      <c r="AB182" s="937"/>
      <c r="AC182" s="954"/>
      <c r="AD182" s="955"/>
      <c r="AE182" s="954"/>
      <c r="AF182" s="955"/>
      <c r="AG182" s="954"/>
      <c r="AH182" s="955"/>
      <c r="AI182" s="936"/>
      <c r="AJ182" s="937"/>
      <c r="AK182" s="936"/>
      <c r="AL182" s="937"/>
      <c r="AM182" s="936"/>
      <c r="AN182" s="937"/>
      <c r="AO182" s="936"/>
      <c r="AP182" s="937"/>
      <c r="AQ182" s="936"/>
      <c r="AR182" s="937"/>
      <c r="AS182" s="936"/>
      <c r="AT182" s="937"/>
      <c r="AU182" s="936"/>
      <c r="AV182" s="937"/>
      <c r="AW182" s="936"/>
      <c r="AX182" s="937"/>
      <c r="AY182" s="936"/>
      <c r="AZ182" s="1223"/>
      <c r="BA182" s="159"/>
      <c r="BB182" s="159"/>
      <c r="BC182" s="125"/>
      <c r="BD182" s="125"/>
      <c r="BE182" s="125"/>
      <c r="BF182" s="125"/>
      <c r="BG182" s="125"/>
      <c r="BH182" s="126"/>
    </row>
    <row r="183" spans="1:60" s="127" customFormat="1" ht="18" customHeight="1" x14ac:dyDescent="0.2">
      <c r="A183" s="158"/>
      <c r="B183" s="931">
        <v>1901</v>
      </c>
      <c r="C183" s="932">
        <v>1901</v>
      </c>
      <c r="D183" s="933">
        <v>1901</v>
      </c>
      <c r="E183" s="934"/>
      <c r="F183" s="935"/>
      <c r="G183" s="934"/>
      <c r="H183" s="935"/>
      <c r="I183" s="934"/>
      <c r="J183" s="935"/>
      <c r="K183" s="936"/>
      <c r="L183" s="937"/>
      <c r="M183" s="936"/>
      <c r="N183" s="937"/>
      <c r="O183" s="936"/>
      <c r="P183" s="937"/>
      <c r="Q183" s="936"/>
      <c r="R183" s="937"/>
      <c r="S183" s="936"/>
      <c r="T183" s="937"/>
      <c r="U183" s="936"/>
      <c r="V183" s="937"/>
      <c r="W183" s="936"/>
      <c r="X183" s="937"/>
      <c r="Y183" s="936"/>
      <c r="Z183" s="937"/>
      <c r="AA183" s="936"/>
      <c r="AB183" s="937"/>
      <c r="AC183" s="954">
        <v>3499358</v>
      </c>
      <c r="AD183" s="955"/>
      <c r="AE183" s="954">
        <v>3460091</v>
      </c>
      <c r="AF183" s="955"/>
      <c r="AG183" s="954">
        <v>3549761</v>
      </c>
      <c r="AH183" s="955"/>
      <c r="AI183" s="936"/>
      <c r="AJ183" s="937"/>
      <c r="AK183" s="936"/>
      <c r="AL183" s="937"/>
      <c r="AM183" s="936"/>
      <c r="AN183" s="937"/>
      <c r="AO183" s="936"/>
      <c r="AP183" s="937"/>
      <c r="AQ183" s="936"/>
      <c r="AR183" s="937"/>
      <c r="AS183" s="936"/>
      <c r="AT183" s="937"/>
      <c r="AU183" s="936"/>
      <c r="AV183" s="937"/>
      <c r="AW183" s="936"/>
      <c r="AX183" s="937"/>
      <c r="AY183" s="936"/>
      <c r="AZ183" s="1223"/>
      <c r="BA183" s="159"/>
      <c r="BB183" s="159"/>
      <c r="BC183" s="125"/>
      <c r="BD183" s="125"/>
      <c r="BE183" s="125"/>
      <c r="BF183" s="125"/>
      <c r="BG183" s="125"/>
      <c r="BH183" s="126"/>
    </row>
    <row r="184" spans="1:60" s="127" customFormat="1" ht="18" customHeight="1" x14ac:dyDescent="0.2">
      <c r="A184" s="158"/>
      <c r="B184" s="931">
        <v>9019</v>
      </c>
      <c r="C184" s="932">
        <v>9019</v>
      </c>
      <c r="D184" s="933">
        <v>9019</v>
      </c>
      <c r="E184" s="952"/>
      <c r="F184" s="953"/>
      <c r="G184" s="952"/>
      <c r="H184" s="953"/>
      <c r="I184" s="952"/>
      <c r="J184" s="953"/>
      <c r="K184" s="936"/>
      <c r="L184" s="937"/>
      <c r="M184" s="936"/>
      <c r="N184" s="937"/>
      <c r="O184" s="936"/>
      <c r="P184" s="937"/>
      <c r="Q184" s="936"/>
      <c r="R184" s="937"/>
      <c r="S184" s="936"/>
      <c r="T184" s="937"/>
      <c r="U184" s="936"/>
      <c r="V184" s="937"/>
      <c r="W184" s="936"/>
      <c r="X184" s="937"/>
      <c r="Y184" s="936"/>
      <c r="Z184" s="937"/>
      <c r="AA184" s="936"/>
      <c r="AB184" s="937"/>
      <c r="AC184" s="938">
        <f>AC183</f>
        <v>3499358</v>
      </c>
      <c r="AD184" s="939"/>
      <c r="AE184" s="938">
        <f>AE183</f>
        <v>3460091</v>
      </c>
      <c r="AF184" s="939"/>
      <c r="AG184" s="938">
        <f>AG183</f>
        <v>3549761</v>
      </c>
      <c r="AH184" s="939"/>
      <c r="AI184" s="936"/>
      <c r="AJ184" s="937"/>
      <c r="AK184" s="936"/>
      <c r="AL184" s="937"/>
      <c r="AM184" s="936"/>
      <c r="AN184" s="937"/>
      <c r="AO184" s="936"/>
      <c r="AP184" s="937"/>
      <c r="AQ184" s="936"/>
      <c r="AR184" s="937"/>
      <c r="AS184" s="936"/>
      <c r="AT184" s="937"/>
      <c r="AU184" s="936"/>
      <c r="AV184" s="937"/>
      <c r="AW184" s="936"/>
      <c r="AX184" s="937"/>
      <c r="AY184" s="936"/>
      <c r="AZ184" s="1223"/>
      <c r="BA184" s="159"/>
      <c r="BB184" s="159"/>
      <c r="BC184" s="125"/>
      <c r="BD184" s="125"/>
      <c r="BE184" s="125"/>
      <c r="BF184" s="125"/>
      <c r="BG184" s="125"/>
      <c r="BH184" s="126"/>
    </row>
    <row r="185" spans="1:60" s="127" customFormat="1" ht="18" customHeight="1" x14ac:dyDescent="0.2">
      <c r="A185" s="158"/>
      <c r="B185" s="931">
        <v>2001</v>
      </c>
      <c r="C185" s="932">
        <v>2001</v>
      </c>
      <c r="D185" s="933">
        <v>2001</v>
      </c>
      <c r="E185" s="952">
        <v>59647.56</v>
      </c>
      <c r="F185" s="953"/>
      <c r="G185" s="934"/>
      <c r="H185" s="935"/>
      <c r="I185" s="934"/>
      <c r="J185" s="935"/>
      <c r="K185" s="936"/>
      <c r="L185" s="937"/>
      <c r="M185" s="936"/>
      <c r="N185" s="937"/>
      <c r="O185" s="936"/>
      <c r="P185" s="937"/>
      <c r="Q185" s="936"/>
      <c r="R185" s="937"/>
      <c r="S185" s="936"/>
      <c r="T185" s="937"/>
      <c r="U185" s="936"/>
      <c r="V185" s="937"/>
      <c r="W185" s="936"/>
      <c r="X185" s="937"/>
      <c r="Y185" s="936"/>
      <c r="Z185" s="937"/>
      <c r="AA185" s="936"/>
      <c r="AB185" s="937"/>
      <c r="AC185" s="938"/>
      <c r="AD185" s="939"/>
      <c r="AE185" s="938"/>
      <c r="AF185" s="939"/>
      <c r="AG185" s="938"/>
      <c r="AH185" s="939"/>
      <c r="AI185" s="936"/>
      <c r="AJ185" s="937"/>
      <c r="AK185" s="936"/>
      <c r="AL185" s="937"/>
      <c r="AM185" s="936"/>
      <c r="AN185" s="937"/>
      <c r="AO185" s="936"/>
      <c r="AP185" s="937"/>
      <c r="AQ185" s="936"/>
      <c r="AR185" s="937"/>
      <c r="AS185" s="936"/>
      <c r="AT185" s="937"/>
      <c r="AU185" s="936"/>
      <c r="AV185" s="937"/>
      <c r="AW185" s="936"/>
      <c r="AX185" s="937"/>
      <c r="AY185" s="936"/>
      <c r="AZ185" s="1223"/>
      <c r="BA185" s="159"/>
      <c r="BB185" s="159"/>
      <c r="BC185" s="125"/>
      <c r="BD185" s="125"/>
      <c r="BE185" s="125"/>
      <c r="BF185" s="125"/>
      <c r="BG185" s="125"/>
      <c r="BH185" s="126"/>
    </row>
    <row r="186" spans="1:60" s="127" customFormat="1" ht="18" customHeight="1" x14ac:dyDescent="0.2">
      <c r="A186" s="158"/>
      <c r="B186" s="931">
        <v>9020</v>
      </c>
      <c r="C186" s="932">
        <v>9020</v>
      </c>
      <c r="D186" s="933">
        <v>9020</v>
      </c>
      <c r="E186" s="934">
        <f>E185</f>
        <v>59647.56</v>
      </c>
      <c r="F186" s="935">
        <v>109050.76</v>
      </c>
      <c r="G186" s="952"/>
      <c r="H186" s="953"/>
      <c r="I186" s="952"/>
      <c r="J186" s="953"/>
      <c r="K186" s="206"/>
      <c r="L186" s="207"/>
      <c r="M186" s="206"/>
      <c r="N186" s="207"/>
      <c r="O186" s="206"/>
      <c r="P186" s="207"/>
      <c r="Q186" s="206"/>
      <c r="R186" s="207"/>
      <c r="S186" s="206"/>
      <c r="T186" s="207"/>
      <c r="U186" s="206"/>
      <c r="V186" s="207"/>
      <c r="W186" s="206"/>
      <c r="X186" s="207"/>
      <c r="Y186" s="206"/>
      <c r="Z186" s="207"/>
      <c r="AA186" s="206"/>
      <c r="AB186" s="207"/>
      <c r="AC186" s="938"/>
      <c r="AD186" s="939"/>
      <c r="AE186" s="209"/>
      <c r="AF186" s="210"/>
      <c r="AG186" s="209"/>
      <c r="AH186" s="210"/>
      <c r="AI186" s="206"/>
      <c r="AJ186" s="207"/>
      <c r="AK186" s="206"/>
      <c r="AL186" s="207"/>
      <c r="AM186" s="206"/>
      <c r="AN186" s="207"/>
      <c r="AO186" s="206"/>
      <c r="AP186" s="207"/>
      <c r="AQ186" s="206"/>
      <c r="AR186" s="207"/>
      <c r="AS186" s="206"/>
      <c r="AT186" s="207"/>
      <c r="AU186" s="206"/>
      <c r="AV186" s="207"/>
      <c r="AW186" s="206"/>
      <c r="AX186" s="207"/>
      <c r="AY186" s="206"/>
      <c r="AZ186" s="208"/>
      <c r="BA186" s="159"/>
      <c r="BB186" s="159"/>
      <c r="BC186" s="125"/>
      <c r="BD186" s="125"/>
      <c r="BE186" s="125"/>
      <c r="BF186" s="125"/>
      <c r="BG186" s="125"/>
      <c r="BH186" s="126"/>
    </row>
    <row r="187" spans="1:60" s="127" customFormat="1" ht="18" customHeight="1" x14ac:dyDescent="0.2">
      <c r="A187" s="158"/>
      <c r="B187" s="931">
        <v>2201</v>
      </c>
      <c r="C187" s="932">
        <v>2201</v>
      </c>
      <c r="D187" s="933">
        <v>2201</v>
      </c>
      <c r="E187" s="952"/>
      <c r="F187" s="953"/>
      <c r="G187" s="934"/>
      <c r="H187" s="935"/>
      <c r="I187" s="934"/>
      <c r="J187" s="935"/>
      <c r="K187" s="206"/>
      <c r="L187" s="207"/>
      <c r="M187" s="206"/>
      <c r="N187" s="207"/>
      <c r="O187" s="206"/>
      <c r="P187" s="207"/>
      <c r="Q187" s="206"/>
      <c r="R187" s="207"/>
      <c r="S187" s="206"/>
      <c r="T187" s="207"/>
      <c r="U187" s="206"/>
      <c r="V187" s="244"/>
      <c r="W187" s="206"/>
      <c r="X187" s="207"/>
      <c r="Y187" s="206"/>
      <c r="Z187" s="207"/>
      <c r="AA187" s="206"/>
      <c r="AB187" s="207"/>
      <c r="AC187" s="206"/>
      <c r="AD187" s="207"/>
      <c r="AE187" s="206"/>
      <c r="AF187" s="207"/>
      <c r="AG187" s="206"/>
      <c r="AH187" s="207"/>
      <c r="AI187" s="206"/>
      <c r="AJ187" s="207"/>
      <c r="AK187" s="206"/>
      <c r="AL187" s="207"/>
      <c r="AM187" s="206"/>
      <c r="AN187" s="207"/>
      <c r="AO187" s="206"/>
      <c r="AP187" s="207"/>
      <c r="AQ187" s="206"/>
      <c r="AR187" s="207"/>
      <c r="AS187" s="206"/>
      <c r="AT187" s="207"/>
      <c r="AU187" s="206"/>
      <c r="AV187" s="207"/>
      <c r="AW187" s="206"/>
      <c r="AX187" s="207"/>
      <c r="AY187" s="206"/>
      <c r="AZ187" s="208"/>
      <c r="BA187" s="159"/>
      <c r="BB187" s="159"/>
      <c r="BC187" s="125"/>
      <c r="BD187" s="125"/>
      <c r="BE187" s="125"/>
      <c r="BF187" s="125"/>
      <c r="BG187" s="125"/>
      <c r="BH187" s="126"/>
    </row>
    <row r="188" spans="1:60" s="127" customFormat="1" ht="18" customHeight="1" x14ac:dyDescent="0.2">
      <c r="A188" s="158"/>
      <c r="B188" s="931">
        <v>9022</v>
      </c>
      <c r="C188" s="932">
        <v>9022</v>
      </c>
      <c r="D188" s="933">
        <v>9022</v>
      </c>
      <c r="E188" s="934">
        <f>E187</f>
        <v>0</v>
      </c>
      <c r="F188" s="935">
        <v>60000</v>
      </c>
      <c r="G188" s="952"/>
      <c r="H188" s="953"/>
      <c r="I188" s="952"/>
      <c r="J188" s="953"/>
      <c r="K188" s="206"/>
      <c r="L188" s="207"/>
      <c r="M188" s="206"/>
      <c r="N188" s="207"/>
      <c r="O188" s="206"/>
      <c r="P188" s="207"/>
      <c r="Q188" s="206"/>
      <c r="R188" s="207"/>
      <c r="S188" s="206"/>
      <c r="T188" s="207"/>
      <c r="U188" s="206"/>
      <c r="V188" s="244"/>
      <c r="W188" s="206"/>
      <c r="X188" s="207"/>
      <c r="Y188" s="206"/>
      <c r="Z188" s="207"/>
      <c r="AA188" s="206"/>
      <c r="AB188" s="207"/>
      <c r="AC188" s="206"/>
      <c r="AD188" s="207"/>
      <c r="AE188" s="206"/>
      <c r="AF188" s="207"/>
      <c r="AG188" s="206"/>
      <c r="AH188" s="207"/>
      <c r="AI188" s="206"/>
      <c r="AJ188" s="207"/>
      <c r="AK188" s="206"/>
      <c r="AL188" s="207"/>
      <c r="AM188" s="206"/>
      <c r="AN188" s="207"/>
      <c r="AO188" s="206"/>
      <c r="AP188" s="207"/>
      <c r="AQ188" s="206"/>
      <c r="AR188" s="207"/>
      <c r="AS188" s="206"/>
      <c r="AT188" s="207"/>
      <c r="AU188" s="206"/>
      <c r="AV188" s="207"/>
      <c r="AW188" s="206"/>
      <c r="AX188" s="207"/>
      <c r="AY188" s="206"/>
      <c r="AZ188" s="208"/>
      <c r="BA188" s="159"/>
      <c r="BB188" s="159"/>
      <c r="BC188" s="125"/>
      <c r="BD188" s="125"/>
      <c r="BE188" s="125"/>
      <c r="BF188" s="125"/>
      <c r="BG188" s="125"/>
      <c r="BH188" s="126"/>
    </row>
    <row r="189" spans="1:60" s="127" customFormat="1" ht="18" customHeight="1" x14ac:dyDescent="0.2">
      <c r="A189" s="158"/>
      <c r="B189" s="931">
        <v>2301</v>
      </c>
      <c r="C189" s="932">
        <v>2301</v>
      </c>
      <c r="D189" s="933">
        <v>2301</v>
      </c>
      <c r="E189" s="1295">
        <v>273536.06</v>
      </c>
      <c r="F189" s="1296"/>
      <c r="G189" s="1293">
        <v>1050470</v>
      </c>
      <c r="H189" s="1294"/>
      <c r="I189" s="1293">
        <v>1050470</v>
      </c>
      <c r="J189" s="1294"/>
      <c r="K189" s="206"/>
      <c r="L189" s="207"/>
      <c r="M189" s="206"/>
      <c r="N189" s="207"/>
      <c r="O189" s="206"/>
      <c r="P189" s="207"/>
      <c r="Q189" s="206"/>
      <c r="R189" s="207"/>
      <c r="S189" s="206"/>
      <c r="T189" s="207"/>
      <c r="U189" s="206"/>
      <c r="V189" s="244"/>
      <c r="W189" s="206"/>
      <c r="X189" s="207"/>
      <c r="Y189" s="206"/>
      <c r="Z189" s="207"/>
      <c r="AA189" s="206"/>
      <c r="AB189" s="207"/>
      <c r="AC189" s="1297">
        <v>7700</v>
      </c>
      <c r="AD189" s="1298"/>
      <c r="AE189" s="206"/>
      <c r="AF189" s="207"/>
      <c r="AG189" s="206"/>
      <c r="AH189" s="207"/>
      <c r="AI189" s="206"/>
      <c r="AJ189" s="207"/>
      <c r="AK189" s="206"/>
      <c r="AL189" s="207"/>
      <c r="AM189" s="206"/>
      <c r="AN189" s="207"/>
      <c r="AO189" s="206"/>
      <c r="AP189" s="207"/>
      <c r="AQ189" s="206"/>
      <c r="AR189" s="207"/>
      <c r="AS189" s="206"/>
      <c r="AT189" s="207"/>
      <c r="AU189" s="206"/>
      <c r="AV189" s="207"/>
      <c r="AW189" s="206"/>
      <c r="AX189" s="207"/>
      <c r="AY189" s="206"/>
      <c r="AZ189" s="208"/>
      <c r="BA189" s="159"/>
      <c r="BB189" s="159"/>
      <c r="BC189" s="125"/>
      <c r="BD189" s="125"/>
      <c r="BE189" s="125"/>
      <c r="BF189" s="125"/>
      <c r="BG189" s="125"/>
      <c r="BH189" s="126"/>
    </row>
    <row r="190" spans="1:60" s="127" customFormat="1" ht="18" customHeight="1" x14ac:dyDescent="0.2">
      <c r="A190" s="158"/>
      <c r="B190" s="931">
        <v>9023</v>
      </c>
      <c r="C190" s="932">
        <v>9023</v>
      </c>
      <c r="D190" s="933">
        <v>9023</v>
      </c>
      <c r="E190" s="934">
        <f>E189</f>
        <v>273536.06</v>
      </c>
      <c r="F190" s="935">
        <v>736274.16</v>
      </c>
      <c r="G190" s="1293">
        <f t="shared" ref="G190" si="49">G189</f>
        <v>1050470</v>
      </c>
      <c r="H190" s="1294">
        <v>736275.16</v>
      </c>
      <c r="I190" s="1293">
        <f t="shared" ref="I190" si="50">I189</f>
        <v>1050470</v>
      </c>
      <c r="J190" s="1294">
        <v>736276.16</v>
      </c>
      <c r="K190" s="206"/>
      <c r="L190" s="207"/>
      <c r="M190" s="206"/>
      <c r="N190" s="207"/>
      <c r="O190" s="206"/>
      <c r="P190" s="207"/>
      <c r="Q190" s="206"/>
      <c r="R190" s="207"/>
      <c r="S190" s="206"/>
      <c r="T190" s="207"/>
      <c r="U190" s="206"/>
      <c r="V190" s="244"/>
      <c r="W190" s="206"/>
      <c r="X190" s="207"/>
      <c r="Y190" s="206"/>
      <c r="Z190" s="207"/>
      <c r="AA190" s="206"/>
      <c r="AB190" s="207"/>
      <c r="AC190" s="1297">
        <v>7700</v>
      </c>
      <c r="AD190" s="1298"/>
      <c r="AE190" s="936"/>
      <c r="AF190" s="937"/>
      <c r="AG190" s="936"/>
      <c r="AH190" s="937"/>
      <c r="AI190" s="206"/>
      <c r="AJ190" s="207"/>
      <c r="AK190" s="206"/>
      <c r="AL190" s="207"/>
      <c r="AM190" s="206"/>
      <c r="AN190" s="207"/>
      <c r="AO190" s="206"/>
      <c r="AP190" s="207"/>
      <c r="AQ190" s="206"/>
      <c r="AR190" s="207"/>
      <c r="AS190" s="206"/>
      <c r="AT190" s="207"/>
      <c r="AU190" s="206"/>
      <c r="AV190" s="207"/>
      <c r="AW190" s="206"/>
      <c r="AX190" s="207"/>
      <c r="AY190" s="206"/>
      <c r="AZ190" s="208"/>
      <c r="BA190" s="159"/>
      <c r="BB190" s="159"/>
      <c r="BC190" s="125"/>
      <c r="BD190" s="125"/>
      <c r="BE190" s="125"/>
      <c r="BF190" s="125"/>
      <c r="BG190" s="125"/>
      <c r="BH190" s="126"/>
    </row>
    <row r="191" spans="1:60" s="127" customFormat="1" ht="18" customHeight="1" x14ac:dyDescent="0.2">
      <c r="A191" s="158"/>
      <c r="B191" s="931" t="s">
        <v>472</v>
      </c>
      <c r="C191" s="932"/>
      <c r="D191" s="933"/>
      <c r="E191" s="1295">
        <v>37165</v>
      </c>
      <c r="F191" s="1296"/>
      <c r="G191" s="1293"/>
      <c r="H191" s="1294"/>
      <c r="I191" s="1293"/>
      <c r="J191" s="1294"/>
      <c r="K191" s="206"/>
      <c r="L191" s="207"/>
      <c r="M191" s="206"/>
      <c r="N191" s="207"/>
      <c r="O191" s="206"/>
      <c r="P191" s="207"/>
      <c r="Q191" s="206"/>
      <c r="R191" s="207"/>
      <c r="S191" s="206"/>
      <c r="T191" s="207"/>
      <c r="U191" s="206"/>
      <c r="V191" s="244"/>
      <c r="W191" s="206"/>
      <c r="X191" s="207"/>
      <c r="Y191" s="206"/>
      <c r="Z191" s="207"/>
      <c r="AA191" s="206"/>
      <c r="AB191" s="207"/>
      <c r="AC191" s="1297">
        <v>27300</v>
      </c>
      <c r="AD191" s="1298"/>
      <c r="AE191" s="1297">
        <v>35000</v>
      </c>
      <c r="AF191" s="1298"/>
      <c r="AG191" s="1297">
        <v>35000</v>
      </c>
      <c r="AH191" s="1298"/>
      <c r="AI191" s="206"/>
      <c r="AJ191" s="207"/>
      <c r="AK191" s="206"/>
      <c r="AL191" s="207"/>
      <c r="AM191" s="206"/>
      <c r="AN191" s="207"/>
      <c r="AO191" s="206"/>
      <c r="AP191" s="207"/>
      <c r="AQ191" s="206"/>
      <c r="AR191" s="207"/>
      <c r="AS191" s="206"/>
      <c r="AT191" s="207"/>
      <c r="AU191" s="206"/>
      <c r="AV191" s="207"/>
      <c r="AW191" s="206"/>
      <c r="AX191" s="207"/>
      <c r="AY191" s="206"/>
      <c r="AZ191" s="208"/>
      <c r="BA191" s="159"/>
      <c r="BB191" s="159"/>
      <c r="BC191" s="125"/>
      <c r="BD191" s="125"/>
      <c r="BE191" s="125"/>
      <c r="BF191" s="125"/>
      <c r="BG191" s="125"/>
      <c r="BH191" s="126"/>
    </row>
    <row r="192" spans="1:60" s="127" customFormat="1" ht="18" customHeight="1" x14ac:dyDescent="0.2">
      <c r="A192" s="158"/>
      <c r="B192" s="931" t="s">
        <v>471</v>
      </c>
      <c r="C192" s="932"/>
      <c r="D192" s="933"/>
      <c r="E192" s="1293">
        <v>37165</v>
      </c>
      <c r="F192" s="1294"/>
      <c r="G192" s="1293"/>
      <c r="H192" s="1294"/>
      <c r="I192" s="1293"/>
      <c r="J192" s="1294"/>
      <c r="K192" s="206"/>
      <c r="L192" s="207"/>
      <c r="M192" s="206"/>
      <c r="N192" s="207"/>
      <c r="O192" s="206"/>
      <c r="P192" s="207"/>
      <c r="Q192" s="206"/>
      <c r="R192" s="207"/>
      <c r="S192" s="206"/>
      <c r="T192" s="207"/>
      <c r="U192" s="206"/>
      <c r="V192" s="244"/>
      <c r="W192" s="206"/>
      <c r="X192" s="207"/>
      <c r="Y192" s="206"/>
      <c r="Z192" s="207"/>
      <c r="AA192" s="206"/>
      <c r="AB192" s="207"/>
      <c r="AC192" s="1297">
        <v>27300</v>
      </c>
      <c r="AD192" s="1298"/>
      <c r="AE192" s="1297">
        <v>35000</v>
      </c>
      <c r="AF192" s="1298"/>
      <c r="AG192" s="1297">
        <v>35000</v>
      </c>
      <c r="AH192" s="1298"/>
      <c r="AI192" s="206"/>
      <c r="AJ192" s="207"/>
      <c r="AK192" s="206"/>
      <c r="AL192" s="207"/>
      <c r="AM192" s="206"/>
      <c r="AN192" s="207"/>
      <c r="AO192" s="206"/>
      <c r="AP192" s="207"/>
      <c r="AQ192" s="206"/>
      <c r="AR192" s="207"/>
      <c r="AS192" s="206"/>
      <c r="AT192" s="207"/>
      <c r="AU192" s="206"/>
      <c r="AV192" s="207"/>
      <c r="AW192" s="206"/>
      <c r="AX192" s="207"/>
      <c r="AY192" s="206"/>
      <c r="AZ192" s="208"/>
      <c r="BA192" s="159"/>
      <c r="BB192" s="159"/>
      <c r="BC192" s="125"/>
      <c r="BD192" s="125"/>
      <c r="BE192" s="125"/>
      <c r="BF192" s="125"/>
      <c r="BG192" s="125"/>
      <c r="BH192" s="126"/>
    </row>
    <row r="193" spans="1:60" s="127" customFormat="1" ht="18" customHeight="1" x14ac:dyDescent="0.2">
      <c r="A193" s="158"/>
      <c r="B193" s="931"/>
      <c r="C193" s="932"/>
      <c r="D193" s="933"/>
      <c r="E193" s="934"/>
      <c r="F193" s="935"/>
      <c r="G193" s="934"/>
      <c r="H193" s="935"/>
      <c r="I193" s="934"/>
      <c r="J193" s="935"/>
      <c r="K193" s="206"/>
      <c r="L193" s="207"/>
      <c r="M193" s="206"/>
      <c r="N193" s="207"/>
      <c r="O193" s="206"/>
      <c r="P193" s="207"/>
      <c r="Q193" s="206"/>
      <c r="R193" s="207"/>
      <c r="S193" s="206"/>
      <c r="T193" s="207"/>
      <c r="U193" s="206"/>
      <c r="V193" s="207"/>
      <c r="W193" s="206"/>
      <c r="X193" s="207"/>
      <c r="Y193" s="206"/>
      <c r="Z193" s="207"/>
      <c r="AA193" s="206"/>
      <c r="AB193" s="207"/>
      <c r="AC193" s="936"/>
      <c r="AD193" s="937"/>
      <c r="AE193" s="936"/>
      <c r="AF193" s="937"/>
      <c r="AG193" s="936"/>
      <c r="AH193" s="937"/>
      <c r="AI193" s="206"/>
      <c r="AJ193" s="207"/>
      <c r="AK193" s="206"/>
      <c r="AL193" s="207"/>
      <c r="AM193" s="206"/>
      <c r="AN193" s="207"/>
      <c r="AO193" s="206"/>
      <c r="AP193" s="207"/>
      <c r="AQ193" s="206"/>
      <c r="AR193" s="207"/>
      <c r="AS193" s="206"/>
      <c r="AT193" s="207"/>
      <c r="AU193" s="206"/>
      <c r="AV193" s="207"/>
      <c r="AW193" s="206"/>
      <c r="AX193" s="207"/>
      <c r="AY193" s="206"/>
      <c r="AZ193" s="208"/>
      <c r="BA193" s="159"/>
      <c r="BB193" s="159"/>
      <c r="BC193" s="125"/>
      <c r="BD193" s="125"/>
      <c r="BE193" s="125"/>
      <c r="BF193" s="125"/>
      <c r="BG193" s="125"/>
      <c r="BH193" s="126"/>
    </row>
    <row r="194" spans="1:60" s="124" customFormat="1" ht="18" customHeight="1" thickBot="1" x14ac:dyDescent="0.25">
      <c r="A194" s="160"/>
      <c r="B194" s="1215">
        <v>9024</v>
      </c>
      <c r="C194" s="1216"/>
      <c r="D194" s="1217"/>
      <c r="E194" s="1218">
        <v>6754253.8099999996</v>
      </c>
      <c r="F194" s="1219"/>
      <c r="G194" s="1218">
        <v>6570457</v>
      </c>
      <c r="H194" s="1219"/>
      <c r="I194" s="1218">
        <v>6181470</v>
      </c>
      <c r="J194" s="1219"/>
      <c r="K194" s="1213"/>
      <c r="L194" s="1214"/>
      <c r="M194" s="1213"/>
      <c r="N194" s="1214"/>
      <c r="O194" s="1213"/>
      <c r="P194" s="1214"/>
      <c r="Q194" s="1213"/>
      <c r="R194" s="1214"/>
      <c r="S194" s="1213"/>
      <c r="T194" s="1214"/>
      <c r="U194" s="1213"/>
      <c r="V194" s="1214"/>
      <c r="W194" s="1213"/>
      <c r="X194" s="1214"/>
      <c r="Y194" s="1213"/>
      <c r="Z194" s="1214"/>
      <c r="AA194" s="1213"/>
      <c r="AB194" s="1214"/>
      <c r="AC194" s="1220">
        <f>AC168+AC184+AC190+AC192</f>
        <v>4220111</v>
      </c>
      <c r="AD194" s="1221"/>
      <c r="AE194" s="1220">
        <f t="shared" ref="AE194" si="51">AE168+AE184+AE190+AE192</f>
        <v>3495091</v>
      </c>
      <c r="AF194" s="1221"/>
      <c r="AG194" s="1220">
        <f t="shared" ref="AG194" si="52">AG168+AG184+AG190+AG192</f>
        <v>3584761</v>
      </c>
      <c r="AH194" s="1221"/>
      <c r="AI194" s="1213"/>
      <c r="AJ194" s="1214"/>
      <c r="AK194" s="1213"/>
      <c r="AL194" s="1214"/>
      <c r="AM194" s="1213"/>
      <c r="AN194" s="1214"/>
      <c r="AO194" s="1213"/>
      <c r="AP194" s="1214"/>
      <c r="AQ194" s="1213"/>
      <c r="AR194" s="1214"/>
      <c r="AS194" s="1213"/>
      <c r="AT194" s="1214"/>
      <c r="AU194" s="1213"/>
      <c r="AV194" s="1214"/>
      <c r="AW194" s="1213"/>
      <c r="AX194" s="1214"/>
      <c r="AY194" s="1213"/>
      <c r="AZ194" s="1222"/>
      <c r="BA194" s="161"/>
      <c r="BB194" s="161"/>
      <c r="BC194" s="122"/>
      <c r="BD194" s="122"/>
      <c r="BE194" s="122"/>
      <c r="BF194" s="122"/>
      <c r="BG194" s="122"/>
      <c r="BH194" s="123"/>
    </row>
    <row r="195" spans="1:60" s="11" customFormat="1" ht="15" customHeight="1" thickBot="1" x14ac:dyDescent="0.3">
      <c r="A195" s="114"/>
      <c r="B195" s="155"/>
      <c r="C195" s="155"/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4"/>
      <c r="BB195" s="114"/>
    </row>
    <row r="196" spans="1:60" s="7" customFormat="1" ht="24.95" hidden="1" customHeight="1" x14ac:dyDescent="0.3">
      <c r="A196" s="114"/>
      <c r="B196" s="382" t="s">
        <v>52</v>
      </c>
      <c r="C196" s="382"/>
      <c r="D196" s="382"/>
      <c r="E196" s="320" t="s">
        <v>7</v>
      </c>
      <c r="F196" s="321"/>
      <c r="G196" s="321"/>
      <c r="H196" s="321"/>
      <c r="I196" s="321"/>
      <c r="J196" s="321"/>
      <c r="K196" s="321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V196" s="321"/>
      <c r="W196" s="321"/>
      <c r="X196" s="321"/>
      <c r="Y196" s="321"/>
      <c r="Z196" s="321"/>
      <c r="AA196" s="321"/>
      <c r="AB196" s="321"/>
      <c r="AC196" s="321"/>
      <c r="AD196" s="321"/>
      <c r="AE196" s="321"/>
      <c r="AF196" s="321"/>
      <c r="AG196" s="321"/>
      <c r="AH196" s="321"/>
      <c r="AI196" s="321"/>
      <c r="AJ196" s="321"/>
      <c r="AK196" s="321"/>
      <c r="AL196" s="321"/>
      <c r="AM196" s="321"/>
      <c r="AN196" s="321"/>
      <c r="AO196" s="321"/>
      <c r="AP196" s="321"/>
      <c r="AQ196" s="321"/>
      <c r="AR196" s="321"/>
      <c r="AS196" s="321"/>
      <c r="AT196" s="321"/>
      <c r="AU196" s="321"/>
      <c r="AV196" s="321"/>
      <c r="AW196" s="321"/>
      <c r="AX196" s="321"/>
      <c r="AY196" s="321"/>
      <c r="AZ196" s="321"/>
      <c r="BA196" s="114"/>
      <c r="BB196" s="114"/>
      <c r="BC196" s="11"/>
      <c r="BD196" s="11"/>
      <c r="BE196" s="11"/>
      <c r="BF196" s="11"/>
      <c r="BG196" s="11"/>
      <c r="BH196" s="11"/>
    </row>
    <row r="197" spans="1:60" s="7" customFormat="1" ht="50.1" hidden="1" customHeight="1" x14ac:dyDescent="0.3">
      <c r="A197" s="114"/>
      <c r="B197" s="497"/>
      <c r="C197" s="497"/>
      <c r="D197" s="497"/>
      <c r="E197" s="320" t="s">
        <v>84</v>
      </c>
      <c r="F197" s="321"/>
      <c r="G197" s="321"/>
      <c r="H197" s="321"/>
      <c r="I197" s="321"/>
      <c r="J197" s="321"/>
      <c r="K197" s="321"/>
      <c r="L197" s="321"/>
      <c r="M197" s="321"/>
      <c r="N197" s="321"/>
      <c r="O197" s="321"/>
      <c r="P197" s="322"/>
      <c r="Q197" s="381" t="s">
        <v>169</v>
      </c>
      <c r="R197" s="382"/>
      <c r="S197" s="382"/>
      <c r="T197" s="382"/>
      <c r="U197" s="382"/>
      <c r="V197" s="382"/>
      <c r="W197" s="382"/>
      <c r="X197" s="382"/>
      <c r="Y197" s="382"/>
      <c r="Z197" s="382"/>
      <c r="AA197" s="382"/>
      <c r="AB197" s="382"/>
      <c r="AC197" s="382"/>
      <c r="AD197" s="382"/>
      <c r="AE197" s="382"/>
      <c r="AF197" s="382"/>
      <c r="AG197" s="382"/>
      <c r="AH197" s="382"/>
      <c r="AI197" s="382"/>
      <c r="AJ197" s="382"/>
      <c r="AK197" s="382"/>
      <c r="AL197" s="382"/>
      <c r="AM197" s="382"/>
      <c r="AN197" s="382"/>
      <c r="AO197" s="382"/>
      <c r="AP197" s="382"/>
      <c r="AQ197" s="382"/>
      <c r="AR197" s="382"/>
      <c r="AS197" s="382"/>
      <c r="AT197" s="382"/>
      <c r="AU197" s="382"/>
      <c r="AV197" s="382"/>
      <c r="AW197" s="382"/>
      <c r="AX197" s="382"/>
      <c r="AY197" s="382"/>
      <c r="AZ197" s="382"/>
      <c r="BA197" s="156"/>
      <c r="BB197" s="156"/>
      <c r="BC197" s="29"/>
      <c r="BD197" s="29"/>
      <c r="BE197" s="29"/>
      <c r="BF197" s="29"/>
      <c r="BG197" s="29"/>
      <c r="BH197" s="11"/>
    </row>
    <row r="198" spans="1:60" s="7" customFormat="1" ht="50.1" hidden="1" customHeight="1" x14ac:dyDescent="0.3">
      <c r="A198" s="114"/>
      <c r="B198" s="497"/>
      <c r="C198" s="497"/>
      <c r="D198" s="497"/>
      <c r="E198" s="320" t="s">
        <v>164</v>
      </c>
      <c r="F198" s="321"/>
      <c r="G198" s="321"/>
      <c r="H198" s="321"/>
      <c r="I198" s="321"/>
      <c r="J198" s="321"/>
      <c r="K198" s="321"/>
      <c r="L198" s="321"/>
      <c r="M198" s="321"/>
      <c r="N198" s="321"/>
      <c r="O198" s="321"/>
      <c r="P198" s="321"/>
      <c r="Q198" s="399"/>
      <c r="R198" s="400"/>
      <c r="S198" s="400"/>
      <c r="T198" s="400"/>
      <c r="U198" s="400"/>
      <c r="V198" s="400"/>
      <c r="W198" s="400"/>
      <c r="X198" s="400"/>
      <c r="Y198" s="400"/>
      <c r="Z198" s="400"/>
      <c r="AA198" s="400"/>
      <c r="AB198" s="400"/>
      <c r="AC198" s="400"/>
      <c r="AD198" s="400"/>
      <c r="AE198" s="400"/>
      <c r="AF198" s="400"/>
      <c r="AG198" s="400"/>
      <c r="AH198" s="400"/>
      <c r="AI198" s="400"/>
      <c r="AJ198" s="400"/>
      <c r="AK198" s="400"/>
      <c r="AL198" s="400"/>
      <c r="AM198" s="400"/>
      <c r="AN198" s="400"/>
      <c r="AO198" s="400"/>
      <c r="AP198" s="400"/>
      <c r="AQ198" s="400"/>
      <c r="AR198" s="400"/>
      <c r="AS198" s="400"/>
      <c r="AT198" s="400"/>
      <c r="AU198" s="400"/>
      <c r="AV198" s="400"/>
      <c r="AW198" s="400"/>
      <c r="AX198" s="400"/>
      <c r="AY198" s="400"/>
      <c r="AZ198" s="400"/>
      <c r="BA198" s="156"/>
      <c r="BB198" s="156"/>
      <c r="BC198" s="29"/>
      <c r="BD198" s="29"/>
      <c r="BE198" s="29"/>
      <c r="BF198" s="29"/>
      <c r="BG198" s="29"/>
      <c r="BH198" s="11"/>
    </row>
    <row r="199" spans="1:60" s="7" customFormat="1" ht="50.1" hidden="1" customHeight="1" x14ac:dyDescent="0.3">
      <c r="A199" s="114"/>
      <c r="B199" s="497"/>
      <c r="C199" s="497"/>
      <c r="D199" s="497"/>
      <c r="E199" s="320" t="s">
        <v>153</v>
      </c>
      <c r="F199" s="321"/>
      <c r="G199" s="321"/>
      <c r="H199" s="321"/>
      <c r="I199" s="321"/>
      <c r="J199" s="321"/>
      <c r="K199" s="321"/>
      <c r="L199" s="321"/>
      <c r="M199" s="321"/>
      <c r="N199" s="321"/>
      <c r="O199" s="321"/>
      <c r="P199" s="321"/>
      <c r="Q199" s="512" t="s">
        <v>165</v>
      </c>
      <c r="R199" s="512"/>
      <c r="S199" s="512"/>
      <c r="T199" s="512"/>
      <c r="U199" s="512"/>
      <c r="V199" s="512"/>
      <c r="W199" s="512"/>
      <c r="X199" s="512"/>
      <c r="Y199" s="512"/>
      <c r="Z199" s="512"/>
      <c r="AA199" s="512"/>
      <c r="AB199" s="512"/>
      <c r="AC199" s="512" t="s">
        <v>166</v>
      </c>
      <c r="AD199" s="512"/>
      <c r="AE199" s="512"/>
      <c r="AF199" s="512"/>
      <c r="AG199" s="512"/>
      <c r="AH199" s="512"/>
      <c r="AI199" s="512"/>
      <c r="AJ199" s="512"/>
      <c r="AK199" s="512"/>
      <c r="AL199" s="512"/>
      <c r="AM199" s="512"/>
      <c r="AN199" s="512"/>
      <c r="AO199" s="512" t="s">
        <v>168</v>
      </c>
      <c r="AP199" s="512"/>
      <c r="AQ199" s="512"/>
      <c r="AR199" s="512"/>
      <c r="AS199" s="512"/>
      <c r="AT199" s="512"/>
      <c r="AU199" s="512"/>
      <c r="AV199" s="512"/>
      <c r="AW199" s="512"/>
      <c r="AX199" s="512"/>
      <c r="AY199" s="512"/>
      <c r="AZ199" s="320"/>
      <c r="BA199" s="156"/>
      <c r="BB199" s="156"/>
      <c r="BC199" s="29"/>
      <c r="BD199" s="29"/>
      <c r="BE199" s="29"/>
      <c r="BF199" s="29"/>
      <c r="BG199" s="29"/>
      <c r="BH199" s="11"/>
    </row>
    <row r="200" spans="1:60" s="7" customFormat="1" ht="150" hidden="1" customHeight="1" x14ac:dyDescent="0.3">
      <c r="A200" s="114"/>
      <c r="B200" s="400"/>
      <c r="C200" s="400"/>
      <c r="D200" s="400"/>
      <c r="E200" s="1224" t="s">
        <v>53</v>
      </c>
      <c r="F200" s="1225"/>
      <c r="G200" s="1226"/>
      <c r="H200" s="1224" t="s">
        <v>57</v>
      </c>
      <c r="I200" s="1225"/>
      <c r="J200" s="1226"/>
      <c r="K200" s="1224" t="s">
        <v>58</v>
      </c>
      <c r="L200" s="1225"/>
      <c r="M200" s="1226"/>
      <c r="N200" s="1224" t="s">
        <v>180</v>
      </c>
      <c r="O200" s="1225"/>
      <c r="P200" s="1225"/>
      <c r="Q200" s="1224" t="s">
        <v>53</v>
      </c>
      <c r="R200" s="1225"/>
      <c r="S200" s="1226"/>
      <c r="T200" s="1224" t="s">
        <v>57</v>
      </c>
      <c r="U200" s="1225"/>
      <c r="V200" s="1226"/>
      <c r="W200" s="1224" t="s">
        <v>58</v>
      </c>
      <c r="X200" s="1225"/>
      <c r="Y200" s="1226"/>
      <c r="Z200" s="1224" t="s">
        <v>180</v>
      </c>
      <c r="AA200" s="1225"/>
      <c r="AB200" s="1226"/>
      <c r="AC200" s="1224" t="s">
        <v>53</v>
      </c>
      <c r="AD200" s="1225"/>
      <c r="AE200" s="1226"/>
      <c r="AF200" s="1224" t="s">
        <v>57</v>
      </c>
      <c r="AG200" s="1225"/>
      <c r="AH200" s="1226"/>
      <c r="AI200" s="1224" t="s">
        <v>58</v>
      </c>
      <c r="AJ200" s="1225"/>
      <c r="AK200" s="1226"/>
      <c r="AL200" s="1224" t="s">
        <v>180</v>
      </c>
      <c r="AM200" s="1225"/>
      <c r="AN200" s="1226"/>
      <c r="AO200" s="1224" t="s">
        <v>53</v>
      </c>
      <c r="AP200" s="1225"/>
      <c r="AQ200" s="1226"/>
      <c r="AR200" s="1224" t="s">
        <v>57</v>
      </c>
      <c r="AS200" s="1225"/>
      <c r="AT200" s="1226"/>
      <c r="AU200" s="1224" t="s">
        <v>58</v>
      </c>
      <c r="AV200" s="1225"/>
      <c r="AW200" s="1226"/>
      <c r="AX200" s="1224" t="s">
        <v>180</v>
      </c>
      <c r="AY200" s="1225"/>
      <c r="AZ200" s="1225"/>
      <c r="BA200" s="156"/>
      <c r="BB200" s="156"/>
      <c r="BC200" s="29"/>
      <c r="BD200" s="29"/>
      <c r="BE200" s="29"/>
      <c r="BF200" s="29"/>
      <c r="BG200" s="29"/>
      <c r="BH200" s="11"/>
    </row>
    <row r="201" spans="1:60" s="7" customFormat="1" ht="15" hidden="1" customHeight="1" thickBot="1" x14ac:dyDescent="0.3">
      <c r="A201" s="114"/>
      <c r="B201" s="481" t="s">
        <v>11</v>
      </c>
      <c r="C201" s="481"/>
      <c r="D201" s="482"/>
      <c r="E201" s="326">
        <v>35</v>
      </c>
      <c r="F201" s="327"/>
      <c r="G201" s="328"/>
      <c r="H201" s="326">
        <v>36</v>
      </c>
      <c r="I201" s="327"/>
      <c r="J201" s="328"/>
      <c r="K201" s="326">
        <v>37</v>
      </c>
      <c r="L201" s="327"/>
      <c r="M201" s="328"/>
      <c r="N201" s="326">
        <v>38</v>
      </c>
      <c r="O201" s="327"/>
      <c r="P201" s="327"/>
      <c r="Q201" s="326">
        <v>39</v>
      </c>
      <c r="R201" s="327"/>
      <c r="S201" s="328"/>
      <c r="T201" s="326">
        <v>40</v>
      </c>
      <c r="U201" s="327"/>
      <c r="V201" s="328"/>
      <c r="W201" s="326">
        <v>41</v>
      </c>
      <c r="X201" s="327"/>
      <c r="Y201" s="328"/>
      <c r="Z201" s="326">
        <v>42</v>
      </c>
      <c r="AA201" s="327"/>
      <c r="AB201" s="328"/>
      <c r="AC201" s="326">
        <v>43</v>
      </c>
      <c r="AD201" s="327"/>
      <c r="AE201" s="328"/>
      <c r="AF201" s="326">
        <v>44</v>
      </c>
      <c r="AG201" s="327"/>
      <c r="AH201" s="328"/>
      <c r="AI201" s="326">
        <v>45</v>
      </c>
      <c r="AJ201" s="327"/>
      <c r="AK201" s="328"/>
      <c r="AL201" s="326">
        <v>46</v>
      </c>
      <c r="AM201" s="327"/>
      <c r="AN201" s="328"/>
      <c r="AO201" s="326">
        <v>47</v>
      </c>
      <c r="AP201" s="327"/>
      <c r="AQ201" s="328"/>
      <c r="AR201" s="326">
        <v>48</v>
      </c>
      <c r="AS201" s="327"/>
      <c r="AT201" s="328"/>
      <c r="AU201" s="326">
        <v>49</v>
      </c>
      <c r="AV201" s="327"/>
      <c r="AW201" s="328"/>
      <c r="AX201" s="326">
        <v>50</v>
      </c>
      <c r="AY201" s="327"/>
      <c r="AZ201" s="327"/>
      <c r="BA201" s="157"/>
      <c r="BB201" s="157"/>
      <c r="BC201" s="30"/>
      <c r="BD201" s="30"/>
      <c r="BE201" s="30"/>
      <c r="BF201" s="30"/>
      <c r="BG201" s="30"/>
      <c r="BH201" s="11"/>
    </row>
    <row r="202" spans="1:60" s="21" customFormat="1" ht="18" hidden="1" customHeight="1" x14ac:dyDescent="0.3">
      <c r="A202" s="162"/>
      <c r="B202" s="1227" t="s">
        <v>133</v>
      </c>
      <c r="C202" s="489"/>
      <c r="D202" s="490"/>
      <c r="E202" s="422"/>
      <c r="F202" s="423"/>
      <c r="G202" s="424"/>
      <c r="H202" s="422"/>
      <c r="I202" s="423"/>
      <c r="J202" s="424"/>
      <c r="K202" s="422"/>
      <c r="L202" s="423"/>
      <c r="M202" s="424"/>
      <c r="N202" s="422"/>
      <c r="O202" s="423"/>
      <c r="P202" s="424"/>
      <c r="Q202" s="422"/>
      <c r="R202" s="423"/>
      <c r="S202" s="424"/>
      <c r="T202" s="422"/>
      <c r="U202" s="423"/>
      <c r="V202" s="424"/>
      <c r="W202" s="422"/>
      <c r="X202" s="423"/>
      <c r="Y202" s="424"/>
      <c r="Z202" s="422"/>
      <c r="AA202" s="423"/>
      <c r="AB202" s="424"/>
      <c r="AC202" s="422"/>
      <c r="AD202" s="423"/>
      <c r="AE202" s="424"/>
      <c r="AF202" s="422"/>
      <c r="AG202" s="423"/>
      <c r="AH202" s="424"/>
      <c r="AI202" s="422"/>
      <c r="AJ202" s="423"/>
      <c r="AK202" s="424"/>
      <c r="AL202" s="422"/>
      <c r="AM202" s="423"/>
      <c r="AN202" s="424"/>
      <c r="AO202" s="422"/>
      <c r="AP202" s="423"/>
      <c r="AQ202" s="424"/>
      <c r="AR202" s="422"/>
      <c r="AS202" s="423"/>
      <c r="AT202" s="424"/>
      <c r="AU202" s="422"/>
      <c r="AV202" s="423"/>
      <c r="AW202" s="424"/>
      <c r="AX202" s="422"/>
      <c r="AY202" s="423"/>
      <c r="AZ202" s="424"/>
      <c r="BA202" s="156"/>
      <c r="BB202" s="156"/>
      <c r="BC202" s="12"/>
      <c r="BD202" s="12"/>
      <c r="BE202" s="12"/>
      <c r="BF202" s="12"/>
      <c r="BG202" s="12"/>
      <c r="BH202" s="27"/>
    </row>
    <row r="203" spans="1:60" s="21" customFormat="1" ht="18" hidden="1" customHeight="1" x14ac:dyDescent="0.3">
      <c r="A203" s="162"/>
      <c r="B203" s="1228" t="s">
        <v>134</v>
      </c>
      <c r="C203" s="466"/>
      <c r="D203" s="467"/>
      <c r="E203" s="320"/>
      <c r="F203" s="321"/>
      <c r="G203" s="322"/>
      <c r="H203" s="320"/>
      <c r="I203" s="321"/>
      <c r="J203" s="322"/>
      <c r="K203" s="320"/>
      <c r="L203" s="321"/>
      <c r="M203" s="322"/>
      <c r="N203" s="320"/>
      <c r="O203" s="321"/>
      <c r="P203" s="322"/>
      <c r="Q203" s="320"/>
      <c r="R203" s="321"/>
      <c r="S203" s="322"/>
      <c r="T203" s="320"/>
      <c r="U203" s="321"/>
      <c r="V203" s="322"/>
      <c r="W203" s="320"/>
      <c r="X203" s="321"/>
      <c r="Y203" s="322"/>
      <c r="Z203" s="320"/>
      <c r="AA203" s="321"/>
      <c r="AB203" s="322"/>
      <c r="AC203" s="320"/>
      <c r="AD203" s="321"/>
      <c r="AE203" s="322"/>
      <c r="AF203" s="320"/>
      <c r="AG203" s="321"/>
      <c r="AH203" s="322"/>
      <c r="AI203" s="320"/>
      <c r="AJ203" s="321"/>
      <c r="AK203" s="322"/>
      <c r="AL203" s="320"/>
      <c r="AM203" s="321"/>
      <c r="AN203" s="322"/>
      <c r="AO203" s="320"/>
      <c r="AP203" s="321"/>
      <c r="AQ203" s="322"/>
      <c r="AR203" s="320"/>
      <c r="AS203" s="321"/>
      <c r="AT203" s="322"/>
      <c r="AU203" s="320"/>
      <c r="AV203" s="321"/>
      <c r="AW203" s="322"/>
      <c r="AX203" s="320"/>
      <c r="AY203" s="321"/>
      <c r="AZ203" s="322"/>
      <c r="BA203" s="156"/>
      <c r="BB203" s="156"/>
      <c r="BC203" s="12"/>
      <c r="BD203" s="12"/>
      <c r="BE203" s="12"/>
      <c r="BF203" s="12"/>
      <c r="BG203" s="12"/>
      <c r="BH203" s="27"/>
    </row>
    <row r="204" spans="1:60" s="21" customFormat="1" ht="18" hidden="1" customHeight="1" x14ac:dyDescent="0.3">
      <c r="A204" s="162"/>
      <c r="B204" s="1228" t="s">
        <v>124</v>
      </c>
      <c r="C204" s="466"/>
      <c r="D204" s="467"/>
      <c r="E204" s="320"/>
      <c r="F204" s="321"/>
      <c r="G204" s="322"/>
      <c r="H204" s="320"/>
      <c r="I204" s="321"/>
      <c r="J204" s="322"/>
      <c r="K204" s="320"/>
      <c r="L204" s="321"/>
      <c r="M204" s="322"/>
      <c r="N204" s="320"/>
      <c r="O204" s="321"/>
      <c r="P204" s="322"/>
      <c r="Q204" s="320"/>
      <c r="R204" s="321"/>
      <c r="S204" s="322"/>
      <c r="T204" s="320"/>
      <c r="U204" s="321"/>
      <c r="V204" s="322"/>
      <c r="W204" s="320"/>
      <c r="X204" s="321"/>
      <c r="Y204" s="322"/>
      <c r="Z204" s="320"/>
      <c r="AA204" s="321"/>
      <c r="AB204" s="322"/>
      <c r="AC204" s="320"/>
      <c r="AD204" s="321"/>
      <c r="AE204" s="322"/>
      <c r="AF204" s="320"/>
      <c r="AG204" s="321"/>
      <c r="AH204" s="322"/>
      <c r="AI204" s="320"/>
      <c r="AJ204" s="321"/>
      <c r="AK204" s="322"/>
      <c r="AL204" s="320"/>
      <c r="AM204" s="321"/>
      <c r="AN204" s="322"/>
      <c r="AO204" s="320"/>
      <c r="AP204" s="321"/>
      <c r="AQ204" s="322"/>
      <c r="AR204" s="320"/>
      <c r="AS204" s="321"/>
      <c r="AT204" s="322"/>
      <c r="AU204" s="320"/>
      <c r="AV204" s="321"/>
      <c r="AW204" s="322"/>
      <c r="AX204" s="320"/>
      <c r="AY204" s="321"/>
      <c r="AZ204" s="322"/>
      <c r="BA204" s="156"/>
      <c r="BB204" s="156"/>
      <c r="BC204" s="12"/>
      <c r="BD204" s="12"/>
      <c r="BE204" s="12"/>
      <c r="BF204" s="12"/>
      <c r="BG204" s="12"/>
      <c r="BH204" s="27"/>
    </row>
    <row r="205" spans="1:60" s="21" customFormat="1" ht="18" hidden="1" customHeight="1" x14ac:dyDescent="0.3">
      <c r="A205" s="162"/>
      <c r="B205" s="1228" t="s">
        <v>135</v>
      </c>
      <c r="C205" s="466"/>
      <c r="D205" s="467"/>
      <c r="E205" s="320"/>
      <c r="F205" s="321"/>
      <c r="G205" s="322"/>
      <c r="H205" s="320"/>
      <c r="I205" s="321"/>
      <c r="J205" s="322"/>
      <c r="K205" s="320"/>
      <c r="L205" s="321"/>
      <c r="M205" s="322"/>
      <c r="N205" s="320"/>
      <c r="O205" s="321"/>
      <c r="P205" s="322"/>
      <c r="Q205" s="320"/>
      <c r="R205" s="321"/>
      <c r="S205" s="322"/>
      <c r="T205" s="320"/>
      <c r="U205" s="321"/>
      <c r="V205" s="322"/>
      <c r="W205" s="320"/>
      <c r="X205" s="321"/>
      <c r="Y205" s="322"/>
      <c r="Z205" s="320"/>
      <c r="AA205" s="321"/>
      <c r="AB205" s="322"/>
      <c r="AC205" s="320"/>
      <c r="AD205" s="321"/>
      <c r="AE205" s="322"/>
      <c r="AF205" s="320"/>
      <c r="AG205" s="321"/>
      <c r="AH205" s="322"/>
      <c r="AI205" s="320"/>
      <c r="AJ205" s="321"/>
      <c r="AK205" s="322"/>
      <c r="AL205" s="320"/>
      <c r="AM205" s="321"/>
      <c r="AN205" s="322"/>
      <c r="AO205" s="320"/>
      <c r="AP205" s="321"/>
      <c r="AQ205" s="322"/>
      <c r="AR205" s="320"/>
      <c r="AS205" s="321"/>
      <c r="AT205" s="322"/>
      <c r="AU205" s="320"/>
      <c r="AV205" s="321"/>
      <c r="AW205" s="322"/>
      <c r="AX205" s="320"/>
      <c r="AY205" s="321"/>
      <c r="AZ205" s="322"/>
      <c r="BA205" s="156"/>
      <c r="BB205" s="156"/>
      <c r="BC205" s="12"/>
      <c r="BD205" s="12"/>
      <c r="BE205" s="12"/>
      <c r="BF205" s="12"/>
      <c r="BG205" s="12"/>
      <c r="BH205" s="27"/>
    </row>
    <row r="206" spans="1:60" s="21" customFormat="1" ht="18" hidden="1" customHeight="1" x14ac:dyDescent="0.3">
      <c r="A206" s="162"/>
      <c r="B206" s="1228" t="s">
        <v>136</v>
      </c>
      <c r="C206" s="466"/>
      <c r="D206" s="467"/>
      <c r="E206" s="320"/>
      <c r="F206" s="321"/>
      <c r="G206" s="322"/>
      <c r="H206" s="320"/>
      <c r="I206" s="321"/>
      <c r="J206" s="322"/>
      <c r="K206" s="320"/>
      <c r="L206" s="321"/>
      <c r="M206" s="322"/>
      <c r="N206" s="320"/>
      <c r="O206" s="321"/>
      <c r="P206" s="322"/>
      <c r="Q206" s="320"/>
      <c r="R206" s="321"/>
      <c r="S206" s="322"/>
      <c r="T206" s="320"/>
      <c r="U206" s="321"/>
      <c r="V206" s="322"/>
      <c r="W206" s="320"/>
      <c r="X206" s="321"/>
      <c r="Y206" s="322"/>
      <c r="Z206" s="320"/>
      <c r="AA206" s="321"/>
      <c r="AB206" s="322"/>
      <c r="AC206" s="320"/>
      <c r="AD206" s="321"/>
      <c r="AE206" s="322"/>
      <c r="AF206" s="320"/>
      <c r="AG206" s="321"/>
      <c r="AH206" s="322"/>
      <c r="AI206" s="320"/>
      <c r="AJ206" s="321"/>
      <c r="AK206" s="322"/>
      <c r="AL206" s="320"/>
      <c r="AM206" s="321"/>
      <c r="AN206" s="322"/>
      <c r="AO206" s="320"/>
      <c r="AP206" s="321"/>
      <c r="AQ206" s="322"/>
      <c r="AR206" s="320"/>
      <c r="AS206" s="321"/>
      <c r="AT206" s="322"/>
      <c r="AU206" s="320"/>
      <c r="AV206" s="321"/>
      <c r="AW206" s="322"/>
      <c r="AX206" s="320"/>
      <c r="AY206" s="321"/>
      <c r="AZ206" s="322"/>
      <c r="BA206" s="156"/>
      <c r="BB206" s="156"/>
      <c r="BC206" s="12"/>
      <c r="BD206" s="12"/>
      <c r="BE206" s="12"/>
      <c r="BF206" s="12"/>
      <c r="BG206" s="12"/>
      <c r="BH206" s="27"/>
    </row>
    <row r="207" spans="1:60" s="21" customFormat="1" ht="18" hidden="1" customHeight="1" x14ac:dyDescent="0.3">
      <c r="A207" s="162"/>
      <c r="B207" s="1228" t="s">
        <v>123</v>
      </c>
      <c r="C207" s="466"/>
      <c r="D207" s="467"/>
      <c r="E207" s="320"/>
      <c r="F207" s="321"/>
      <c r="G207" s="322"/>
      <c r="H207" s="320"/>
      <c r="I207" s="321"/>
      <c r="J207" s="322"/>
      <c r="K207" s="320"/>
      <c r="L207" s="321"/>
      <c r="M207" s="322"/>
      <c r="N207" s="320"/>
      <c r="O207" s="321"/>
      <c r="P207" s="322"/>
      <c r="Q207" s="320"/>
      <c r="R207" s="321"/>
      <c r="S207" s="322"/>
      <c r="T207" s="320"/>
      <c r="U207" s="321"/>
      <c r="V207" s="322"/>
      <c r="W207" s="320"/>
      <c r="X207" s="321"/>
      <c r="Y207" s="322"/>
      <c r="Z207" s="320"/>
      <c r="AA207" s="321"/>
      <c r="AB207" s="322"/>
      <c r="AC207" s="320"/>
      <c r="AD207" s="321"/>
      <c r="AE207" s="322"/>
      <c r="AF207" s="320"/>
      <c r="AG207" s="321"/>
      <c r="AH207" s="322"/>
      <c r="AI207" s="320"/>
      <c r="AJ207" s="321"/>
      <c r="AK207" s="322"/>
      <c r="AL207" s="320"/>
      <c r="AM207" s="321"/>
      <c r="AN207" s="322"/>
      <c r="AO207" s="320"/>
      <c r="AP207" s="321"/>
      <c r="AQ207" s="322"/>
      <c r="AR207" s="320"/>
      <c r="AS207" s="321"/>
      <c r="AT207" s="322"/>
      <c r="AU207" s="320"/>
      <c r="AV207" s="321"/>
      <c r="AW207" s="322"/>
      <c r="AX207" s="320"/>
      <c r="AY207" s="321"/>
      <c r="AZ207" s="322"/>
      <c r="BA207" s="156"/>
      <c r="BB207" s="156"/>
      <c r="BC207" s="12"/>
      <c r="BD207" s="12"/>
      <c r="BE207" s="12"/>
      <c r="BF207" s="12"/>
      <c r="BG207" s="12"/>
      <c r="BH207" s="27"/>
    </row>
    <row r="208" spans="1:60" s="21" customFormat="1" ht="18" hidden="1" customHeight="1" thickBot="1" x14ac:dyDescent="0.3">
      <c r="A208" s="162"/>
      <c r="B208" s="323">
        <v>9009</v>
      </c>
      <c r="C208" s="324"/>
      <c r="D208" s="325"/>
      <c r="E208" s="326"/>
      <c r="F208" s="327"/>
      <c r="G208" s="328"/>
      <c r="H208" s="326"/>
      <c r="I208" s="327"/>
      <c r="J208" s="328"/>
      <c r="K208" s="326"/>
      <c r="L208" s="327"/>
      <c r="M208" s="328"/>
      <c r="N208" s="326"/>
      <c r="O208" s="327"/>
      <c r="P208" s="328"/>
      <c r="Q208" s="326"/>
      <c r="R208" s="327"/>
      <c r="S208" s="328"/>
      <c r="T208" s="326"/>
      <c r="U208" s="327"/>
      <c r="V208" s="328"/>
      <c r="W208" s="326"/>
      <c r="X208" s="327"/>
      <c r="Y208" s="328"/>
      <c r="Z208" s="326"/>
      <c r="AA208" s="327"/>
      <c r="AB208" s="328"/>
      <c r="AC208" s="326"/>
      <c r="AD208" s="327"/>
      <c r="AE208" s="328"/>
      <c r="AF208" s="326"/>
      <c r="AG208" s="327"/>
      <c r="AH208" s="328"/>
      <c r="AI208" s="326"/>
      <c r="AJ208" s="327"/>
      <c r="AK208" s="328"/>
      <c r="AL208" s="326"/>
      <c r="AM208" s="327"/>
      <c r="AN208" s="328"/>
      <c r="AO208" s="326"/>
      <c r="AP208" s="327"/>
      <c r="AQ208" s="328"/>
      <c r="AR208" s="326"/>
      <c r="AS208" s="327"/>
      <c r="AT208" s="328"/>
      <c r="AU208" s="326"/>
      <c r="AV208" s="327"/>
      <c r="AW208" s="328"/>
      <c r="AX208" s="326"/>
      <c r="AY208" s="327"/>
      <c r="AZ208" s="328"/>
      <c r="BA208" s="156"/>
      <c r="BB208" s="156"/>
      <c r="BC208" s="12"/>
      <c r="BD208" s="12"/>
      <c r="BE208" s="12"/>
      <c r="BF208" s="12"/>
      <c r="BG208" s="12"/>
      <c r="BH208" s="27"/>
    </row>
    <row r="209" spans="1:60" s="11" customFormat="1" ht="15" hidden="1" customHeight="1" x14ac:dyDescent="0.3">
      <c r="A209" s="114"/>
      <c r="B209" s="155"/>
      <c r="C209" s="155"/>
      <c r="D209" s="155"/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4"/>
      <c r="BB209" s="114"/>
    </row>
    <row r="210" spans="1:60" s="7" customFormat="1" ht="12.75" customHeight="1" x14ac:dyDescent="0.25">
      <c r="A210" s="114"/>
      <c r="B210" s="417" t="s">
        <v>52</v>
      </c>
      <c r="C210" s="418"/>
      <c r="D210" s="421"/>
      <c r="E210" s="422" t="s">
        <v>7</v>
      </c>
      <c r="F210" s="423"/>
      <c r="G210" s="423"/>
      <c r="H210" s="423"/>
      <c r="I210" s="423"/>
      <c r="J210" s="423"/>
      <c r="K210" s="423"/>
      <c r="L210" s="423"/>
      <c r="M210" s="423"/>
      <c r="N210" s="423"/>
      <c r="O210" s="423"/>
      <c r="P210" s="423"/>
      <c r="Q210" s="423"/>
      <c r="R210" s="423"/>
      <c r="S210" s="423"/>
      <c r="T210" s="423"/>
      <c r="U210" s="423"/>
      <c r="V210" s="423"/>
      <c r="W210" s="423"/>
      <c r="X210" s="423"/>
      <c r="Y210" s="423"/>
      <c r="Z210" s="423"/>
      <c r="AA210" s="423"/>
      <c r="AB210" s="423"/>
      <c r="AC210" s="423"/>
      <c r="AD210" s="423"/>
      <c r="AE210" s="423"/>
      <c r="AF210" s="423"/>
      <c r="AG210" s="423"/>
      <c r="AH210" s="423"/>
      <c r="AI210" s="423"/>
      <c r="AJ210" s="423"/>
      <c r="AK210" s="423"/>
      <c r="AL210" s="423"/>
      <c r="AM210" s="423"/>
      <c r="AN210" s="423"/>
      <c r="AO210" s="423"/>
      <c r="AP210" s="423"/>
      <c r="AQ210" s="423"/>
      <c r="AR210" s="423"/>
      <c r="AS210" s="423"/>
      <c r="AT210" s="423"/>
      <c r="AU210" s="423"/>
      <c r="AV210" s="423"/>
      <c r="AW210" s="423"/>
      <c r="AX210" s="423"/>
      <c r="AY210" s="423"/>
      <c r="AZ210" s="425"/>
      <c r="BA210" s="114"/>
      <c r="BB210" s="114"/>
      <c r="BC210" s="11"/>
      <c r="BD210" s="11"/>
      <c r="BE210" s="11"/>
      <c r="BF210" s="11"/>
      <c r="BG210" s="11"/>
      <c r="BH210" s="11"/>
    </row>
    <row r="211" spans="1:60" s="7" customFormat="1" ht="12.75" customHeight="1" x14ac:dyDescent="0.25">
      <c r="A211" s="114"/>
      <c r="B211" s="496"/>
      <c r="C211" s="497"/>
      <c r="D211" s="498"/>
      <c r="E211" s="1042" t="s">
        <v>137</v>
      </c>
      <c r="F211" s="1043"/>
      <c r="G211" s="1043"/>
      <c r="H211" s="1043"/>
      <c r="I211" s="1043"/>
      <c r="J211" s="1043"/>
      <c r="K211" s="1043"/>
      <c r="L211" s="1043"/>
      <c r="M211" s="1043"/>
      <c r="N211" s="1043"/>
      <c r="O211" s="1043"/>
      <c r="P211" s="1043"/>
      <c r="Q211" s="1043"/>
      <c r="R211" s="1043"/>
      <c r="S211" s="1043"/>
      <c r="T211" s="1043"/>
      <c r="U211" s="1043"/>
      <c r="V211" s="1043"/>
      <c r="W211" s="1043"/>
      <c r="X211" s="1043"/>
      <c r="Y211" s="1043"/>
      <c r="Z211" s="1043"/>
      <c r="AA211" s="1043"/>
      <c r="AB211" s="1043"/>
      <c r="AC211" s="1043"/>
      <c r="AD211" s="1043"/>
      <c r="AE211" s="1043"/>
      <c r="AF211" s="1043"/>
      <c r="AG211" s="1043"/>
      <c r="AH211" s="1043"/>
      <c r="AI211" s="1043"/>
      <c r="AJ211" s="1043"/>
      <c r="AK211" s="1043"/>
      <c r="AL211" s="1043"/>
      <c r="AM211" s="1043"/>
      <c r="AN211" s="1043"/>
      <c r="AO211" s="1043"/>
      <c r="AP211" s="1043"/>
      <c r="AQ211" s="1043"/>
      <c r="AR211" s="1043"/>
      <c r="AS211" s="1043"/>
      <c r="AT211" s="1043"/>
      <c r="AU211" s="1043"/>
      <c r="AV211" s="1043"/>
      <c r="AW211" s="1043"/>
      <c r="AX211" s="1043"/>
      <c r="AY211" s="1043"/>
      <c r="AZ211" s="1045"/>
      <c r="BA211" s="156"/>
      <c r="BB211" s="156"/>
      <c r="BC211" s="29"/>
      <c r="BD211" s="29"/>
      <c r="BE211" s="29"/>
      <c r="BF211" s="29"/>
      <c r="BG211" s="29"/>
      <c r="BH211" s="11"/>
    </row>
    <row r="212" spans="1:60" s="7" customFormat="1" ht="27.75" customHeight="1" x14ac:dyDescent="0.25">
      <c r="A212" s="114"/>
      <c r="B212" s="496"/>
      <c r="C212" s="497"/>
      <c r="D212" s="498"/>
      <c r="E212" s="1042" t="s">
        <v>153</v>
      </c>
      <c r="F212" s="1043"/>
      <c r="G212" s="1043"/>
      <c r="H212" s="1043"/>
      <c r="I212" s="1043"/>
      <c r="J212" s="1043"/>
      <c r="K212" s="1043"/>
      <c r="L212" s="1043"/>
      <c r="M212" s="1043"/>
      <c r="N212" s="1043"/>
      <c r="O212" s="1043"/>
      <c r="P212" s="1043"/>
      <c r="Q212" s="1043"/>
      <c r="R212" s="1043"/>
      <c r="S212" s="1043"/>
      <c r="T212" s="1043"/>
      <c r="U212" s="1134" t="s">
        <v>170</v>
      </c>
      <c r="V212" s="1134"/>
      <c r="W212" s="1134"/>
      <c r="X212" s="1134"/>
      <c r="Y212" s="1134"/>
      <c r="Z212" s="1134"/>
      <c r="AA212" s="1134"/>
      <c r="AB212" s="1134"/>
      <c r="AC212" s="1134"/>
      <c r="AD212" s="1134"/>
      <c r="AE212" s="1134"/>
      <c r="AF212" s="1134"/>
      <c r="AG212" s="1134"/>
      <c r="AH212" s="1134"/>
      <c r="AI212" s="1134"/>
      <c r="AJ212" s="1134"/>
      <c r="AK212" s="1043" t="s">
        <v>171</v>
      </c>
      <c r="AL212" s="1043"/>
      <c r="AM212" s="1043"/>
      <c r="AN212" s="1043"/>
      <c r="AO212" s="1043"/>
      <c r="AP212" s="1043"/>
      <c r="AQ212" s="1043"/>
      <c r="AR212" s="1043"/>
      <c r="AS212" s="1043"/>
      <c r="AT212" s="1043"/>
      <c r="AU212" s="1043"/>
      <c r="AV212" s="1043"/>
      <c r="AW212" s="1043"/>
      <c r="AX212" s="1043"/>
      <c r="AY212" s="1043"/>
      <c r="AZ212" s="1045"/>
      <c r="BA212" s="156"/>
      <c r="BB212" s="156"/>
      <c r="BC212" s="29"/>
      <c r="BD212" s="29"/>
      <c r="BE212" s="29"/>
      <c r="BF212" s="29"/>
      <c r="BG212" s="29"/>
      <c r="BH212" s="11"/>
    </row>
    <row r="213" spans="1:60" s="7" customFormat="1" ht="103.5" customHeight="1" x14ac:dyDescent="0.25">
      <c r="A213" s="114"/>
      <c r="B213" s="419"/>
      <c r="C213" s="400"/>
      <c r="D213" s="401"/>
      <c r="E213" s="512" t="s">
        <v>476</v>
      </c>
      <c r="F213" s="512"/>
      <c r="G213" s="512"/>
      <c r="H213" s="512"/>
      <c r="I213" s="512" t="s">
        <v>464</v>
      </c>
      <c r="J213" s="512"/>
      <c r="K213" s="512"/>
      <c r="L213" s="512"/>
      <c r="M213" s="512" t="s">
        <v>479</v>
      </c>
      <c r="N213" s="512"/>
      <c r="O213" s="512"/>
      <c r="P213" s="512"/>
      <c r="Q213" s="512" t="s">
        <v>180</v>
      </c>
      <c r="R213" s="512"/>
      <c r="S213" s="512"/>
      <c r="T213" s="512"/>
      <c r="U213" s="512" t="s">
        <v>459</v>
      </c>
      <c r="V213" s="512"/>
      <c r="W213" s="512"/>
      <c r="X213" s="512"/>
      <c r="Y213" s="512" t="s">
        <v>464</v>
      </c>
      <c r="Z213" s="512"/>
      <c r="AA213" s="512"/>
      <c r="AB213" s="512"/>
      <c r="AC213" s="512" t="s">
        <v>460</v>
      </c>
      <c r="AD213" s="512"/>
      <c r="AE213" s="512"/>
      <c r="AF213" s="512"/>
      <c r="AG213" s="512" t="s">
        <v>180</v>
      </c>
      <c r="AH213" s="512"/>
      <c r="AI213" s="512"/>
      <c r="AJ213" s="512"/>
      <c r="AK213" s="512" t="s">
        <v>459</v>
      </c>
      <c r="AL213" s="512"/>
      <c r="AM213" s="512"/>
      <c r="AN213" s="512"/>
      <c r="AO213" s="512" t="s">
        <v>464</v>
      </c>
      <c r="AP213" s="512"/>
      <c r="AQ213" s="512"/>
      <c r="AR213" s="512"/>
      <c r="AS213" s="512" t="s">
        <v>460</v>
      </c>
      <c r="AT213" s="512"/>
      <c r="AU213" s="512"/>
      <c r="AV213" s="512"/>
      <c r="AW213" s="512" t="s">
        <v>180</v>
      </c>
      <c r="AX213" s="512"/>
      <c r="AY213" s="512"/>
      <c r="AZ213" s="1229"/>
      <c r="BA213" s="156"/>
      <c r="BB213" s="156"/>
      <c r="BC213" s="29"/>
      <c r="BD213" s="29"/>
      <c r="BE213" s="29"/>
      <c r="BF213" s="29"/>
      <c r="BG213" s="29"/>
      <c r="BH213" s="11"/>
    </row>
    <row r="214" spans="1:60" s="7" customFormat="1" ht="15" customHeight="1" thickBot="1" x14ac:dyDescent="0.3">
      <c r="A214" s="114"/>
      <c r="B214" s="480" t="s">
        <v>11</v>
      </c>
      <c r="C214" s="481"/>
      <c r="D214" s="482"/>
      <c r="E214" s="1230">
        <v>51</v>
      </c>
      <c r="F214" s="1230"/>
      <c r="G214" s="1230"/>
      <c r="H214" s="1230"/>
      <c r="I214" s="1230">
        <v>52</v>
      </c>
      <c r="J214" s="1230"/>
      <c r="K214" s="1230"/>
      <c r="L214" s="1230"/>
      <c r="M214" s="1230">
        <v>53</v>
      </c>
      <c r="N214" s="1230"/>
      <c r="O214" s="1230"/>
      <c r="P214" s="1230"/>
      <c r="Q214" s="1230">
        <v>54</v>
      </c>
      <c r="R214" s="1230"/>
      <c r="S214" s="1230"/>
      <c r="T214" s="1230"/>
      <c r="U214" s="1230">
        <v>55</v>
      </c>
      <c r="V214" s="1230"/>
      <c r="W214" s="1230"/>
      <c r="X214" s="1230"/>
      <c r="Y214" s="1230">
        <v>56</v>
      </c>
      <c r="Z214" s="1230"/>
      <c r="AA214" s="1230"/>
      <c r="AB214" s="1230"/>
      <c r="AC214" s="1230">
        <v>57</v>
      </c>
      <c r="AD214" s="1230"/>
      <c r="AE214" s="1230"/>
      <c r="AF214" s="1230"/>
      <c r="AG214" s="1230">
        <v>58</v>
      </c>
      <c r="AH214" s="1230"/>
      <c r="AI214" s="1230"/>
      <c r="AJ214" s="1230"/>
      <c r="AK214" s="1230">
        <v>59</v>
      </c>
      <c r="AL214" s="1230"/>
      <c r="AM214" s="1230"/>
      <c r="AN214" s="1230"/>
      <c r="AO214" s="1230">
        <v>60</v>
      </c>
      <c r="AP214" s="1230"/>
      <c r="AQ214" s="1230"/>
      <c r="AR214" s="1230"/>
      <c r="AS214" s="1230">
        <v>61</v>
      </c>
      <c r="AT214" s="1230"/>
      <c r="AU214" s="1230"/>
      <c r="AV214" s="1230"/>
      <c r="AW214" s="1230">
        <v>62</v>
      </c>
      <c r="AX214" s="1230"/>
      <c r="AY214" s="1230"/>
      <c r="AZ214" s="1231"/>
      <c r="BA214" s="157"/>
      <c r="BB214" s="157"/>
      <c r="BC214" s="30"/>
      <c r="BD214" s="30"/>
      <c r="BE214" s="30"/>
      <c r="BF214" s="30"/>
      <c r="BG214" s="30"/>
      <c r="BH214" s="11"/>
    </row>
    <row r="215" spans="1:60" s="7" customFormat="1" ht="15" customHeight="1" thickBot="1" x14ac:dyDescent="0.3">
      <c r="A215" s="114"/>
      <c r="B215" s="488" t="s">
        <v>306</v>
      </c>
      <c r="C215" s="489"/>
      <c r="D215" s="490"/>
      <c r="E215" s="491">
        <v>440000</v>
      </c>
      <c r="F215" s="492"/>
      <c r="G215" s="492"/>
      <c r="H215" s="493"/>
      <c r="I215" s="940"/>
      <c r="J215" s="940"/>
      <c r="K215" s="940"/>
      <c r="L215" s="940"/>
      <c r="M215" s="238"/>
      <c r="N215" s="238"/>
      <c r="O215" s="238"/>
      <c r="P215" s="238"/>
      <c r="Q215" s="238"/>
      <c r="R215" s="238"/>
      <c r="S215" s="238"/>
      <c r="T215" s="238"/>
      <c r="U215" s="238"/>
      <c r="V215" s="238"/>
      <c r="W215" s="238"/>
      <c r="X215" s="238"/>
      <c r="Y215" s="238"/>
      <c r="Z215" s="238"/>
      <c r="AA215" s="238"/>
      <c r="AB215" s="238"/>
      <c r="AC215" s="238"/>
      <c r="AD215" s="238"/>
      <c r="AE215" s="238"/>
      <c r="AF215" s="238"/>
      <c r="AG215" s="238"/>
      <c r="AH215" s="238"/>
      <c r="AI215" s="238"/>
      <c r="AJ215" s="238"/>
      <c r="AK215" s="238"/>
      <c r="AL215" s="238"/>
      <c r="AM215" s="238"/>
      <c r="AN215" s="238"/>
      <c r="AO215" s="238"/>
      <c r="AP215" s="238"/>
      <c r="AQ215" s="238"/>
      <c r="AR215" s="238"/>
      <c r="AS215" s="238"/>
      <c r="AT215" s="238"/>
      <c r="AU215" s="238"/>
      <c r="AV215" s="238"/>
      <c r="AW215" s="238"/>
      <c r="AX215" s="238"/>
      <c r="AY215" s="238"/>
      <c r="AZ215" s="239"/>
      <c r="BA215" s="157"/>
      <c r="BB215" s="157"/>
      <c r="BC215" s="30"/>
      <c r="BD215" s="30"/>
      <c r="BE215" s="30"/>
      <c r="BF215" s="30"/>
      <c r="BG215" s="30"/>
      <c r="BH215" s="11"/>
    </row>
    <row r="216" spans="1:60" s="7" customFormat="1" ht="15" customHeight="1" thickBot="1" x14ac:dyDescent="0.3">
      <c r="A216" s="114"/>
      <c r="B216" s="980" t="s">
        <v>311</v>
      </c>
      <c r="C216" s="981"/>
      <c r="D216" s="982"/>
      <c r="E216" s="922">
        <v>40000</v>
      </c>
      <c r="F216" s="923"/>
      <c r="G216" s="923"/>
      <c r="H216" s="924"/>
      <c r="I216" s="940"/>
      <c r="J216" s="940"/>
      <c r="K216" s="940"/>
      <c r="L216" s="940"/>
      <c r="M216" s="238"/>
      <c r="N216" s="238"/>
      <c r="O216" s="238"/>
      <c r="P216" s="238"/>
      <c r="Q216" s="238"/>
      <c r="R216" s="238"/>
      <c r="S216" s="238"/>
      <c r="T216" s="238"/>
      <c r="U216" s="238"/>
      <c r="V216" s="238"/>
      <c r="W216" s="238"/>
      <c r="X216" s="238"/>
      <c r="Y216" s="238"/>
      <c r="Z216" s="238"/>
      <c r="AA216" s="238"/>
      <c r="AB216" s="238"/>
      <c r="AC216" s="238"/>
      <c r="AD216" s="238"/>
      <c r="AE216" s="238"/>
      <c r="AF216" s="238"/>
      <c r="AG216" s="238"/>
      <c r="AH216" s="238"/>
      <c r="AI216" s="238"/>
      <c r="AJ216" s="238"/>
      <c r="AK216" s="238"/>
      <c r="AL216" s="238"/>
      <c r="AM216" s="238"/>
      <c r="AN216" s="238"/>
      <c r="AO216" s="238"/>
      <c r="AP216" s="238"/>
      <c r="AQ216" s="238"/>
      <c r="AR216" s="238"/>
      <c r="AS216" s="238"/>
      <c r="AT216" s="238"/>
      <c r="AU216" s="238"/>
      <c r="AV216" s="238"/>
      <c r="AW216" s="238"/>
      <c r="AX216" s="238"/>
      <c r="AY216" s="238"/>
      <c r="AZ216" s="239"/>
      <c r="BA216" s="157"/>
      <c r="BB216" s="157"/>
      <c r="BC216" s="30"/>
      <c r="BD216" s="30"/>
      <c r="BE216" s="30"/>
      <c r="BF216" s="30"/>
      <c r="BG216" s="30"/>
      <c r="BH216" s="11"/>
    </row>
    <row r="217" spans="1:60" s="7" customFormat="1" ht="15" customHeight="1" thickBot="1" x14ac:dyDescent="0.3">
      <c r="A217" s="114"/>
      <c r="B217" s="488" t="s">
        <v>391</v>
      </c>
      <c r="C217" s="489"/>
      <c r="D217" s="490"/>
      <c r="E217" s="491"/>
      <c r="F217" s="492"/>
      <c r="G217" s="492"/>
      <c r="H217" s="493"/>
      <c r="I217" s="940"/>
      <c r="J217" s="940"/>
      <c r="K217" s="940"/>
      <c r="L217" s="940"/>
      <c r="M217" s="238"/>
      <c r="N217" s="238"/>
      <c r="O217" s="238"/>
      <c r="P217" s="238"/>
      <c r="Q217" s="238"/>
      <c r="R217" s="238"/>
      <c r="S217" s="238"/>
      <c r="T217" s="238"/>
      <c r="U217" s="238"/>
      <c r="V217" s="238"/>
      <c r="W217" s="238"/>
      <c r="X217" s="238"/>
      <c r="Y217" s="238"/>
      <c r="Z217" s="238"/>
      <c r="AA217" s="238"/>
      <c r="AB217" s="238"/>
      <c r="AC217" s="238"/>
      <c r="AD217" s="238"/>
      <c r="AE217" s="238"/>
      <c r="AF217" s="238"/>
      <c r="AG217" s="238"/>
      <c r="AH217" s="238"/>
      <c r="AI217" s="238"/>
      <c r="AJ217" s="238"/>
      <c r="AK217" s="238"/>
      <c r="AL217" s="238"/>
      <c r="AM217" s="238"/>
      <c r="AN217" s="238"/>
      <c r="AO217" s="238"/>
      <c r="AP217" s="238"/>
      <c r="AQ217" s="238"/>
      <c r="AR217" s="238"/>
      <c r="AS217" s="238"/>
      <c r="AT217" s="238"/>
      <c r="AU217" s="238"/>
      <c r="AV217" s="238"/>
      <c r="AW217" s="238"/>
      <c r="AX217" s="238"/>
      <c r="AY217" s="238"/>
      <c r="AZ217" s="239"/>
      <c r="BA217" s="157"/>
      <c r="BB217" s="157"/>
      <c r="BC217" s="30"/>
      <c r="BD217" s="30"/>
      <c r="BE217" s="30"/>
      <c r="BF217" s="30"/>
      <c r="BG217" s="30"/>
      <c r="BH217" s="11"/>
    </row>
    <row r="218" spans="1:60" s="7" customFormat="1" ht="15" customHeight="1" thickBot="1" x14ac:dyDescent="0.3">
      <c r="A218" s="114"/>
      <c r="B218" s="488" t="s">
        <v>425</v>
      </c>
      <c r="C218" s="489"/>
      <c r="D218" s="490"/>
      <c r="E218" s="491">
        <v>43900</v>
      </c>
      <c r="F218" s="492"/>
      <c r="G218" s="492"/>
      <c r="H218" s="493"/>
      <c r="I218" s="402"/>
      <c r="J218" s="403"/>
      <c r="K218" s="403"/>
      <c r="L218" s="404"/>
      <c r="M218" s="238"/>
      <c r="N218" s="238"/>
      <c r="O218" s="238"/>
      <c r="P218" s="238"/>
      <c r="Q218" s="238"/>
      <c r="R218" s="238"/>
      <c r="S218" s="238"/>
      <c r="T218" s="238"/>
      <c r="U218" s="238"/>
      <c r="V218" s="238"/>
      <c r="W218" s="238"/>
      <c r="X218" s="238"/>
      <c r="Y218" s="238"/>
      <c r="Z218" s="238"/>
      <c r="AA218" s="238"/>
      <c r="AB218" s="238"/>
      <c r="AC218" s="238"/>
      <c r="AD218" s="238"/>
      <c r="AE218" s="238"/>
      <c r="AF218" s="238"/>
      <c r="AG218" s="238"/>
      <c r="AH218" s="238"/>
      <c r="AI218" s="238"/>
      <c r="AJ218" s="238"/>
      <c r="AK218" s="238"/>
      <c r="AL218" s="238"/>
      <c r="AM218" s="238"/>
      <c r="AN218" s="238"/>
      <c r="AO218" s="238"/>
      <c r="AP218" s="238"/>
      <c r="AQ218" s="238"/>
      <c r="AR218" s="238"/>
      <c r="AS218" s="238"/>
      <c r="AT218" s="238"/>
      <c r="AU218" s="238"/>
      <c r="AV218" s="238"/>
      <c r="AW218" s="238"/>
      <c r="AX218" s="238"/>
      <c r="AY218" s="238"/>
      <c r="AZ218" s="239"/>
      <c r="BA218" s="157"/>
      <c r="BB218" s="157"/>
      <c r="BC218" s="30"/>
      <c r="BD218" s="30"/>
      <c r="BE218" s="30"/>
      <c r="BF218" s="30"/>
      <c r="BG218" s="30"/>
      <c r="BH218" s="11"/>
    </row>
    <row r="219" spans="1:60" s="7" customFormat="1" ht="15" customHeight="1" thickBot="1" x14ac:dyDescent="0.3">
      <c r="A219" s="114"/>
      <c r="B219" s="488" t="s">
        <v>416</v>
      </c>
      <c r="C219" s="489"/>
      <c r="D219" s="490"/>
      <c r="E219" s="491"/>
      <c r="F219" s="492"/>
      <c r="G219" s="492"/>
      <c r="H219" s="493"/>
      <c r="I219" s="402"/>
      <c r="J219" s="403"/>
      <c r="K219" s="403"/>
      <c r="L219" s="404"/>
      <c r="M219" s="238"/>
      <c r="N219" s="238"/>
      <c r="O219" s="238"/>
      <c r="P219" s="238"/>
      <c r="Q219" s="238"/>
      <c r="R219" s="238"/>
      <c r="S219" s="238"/>
      <c r="T219" s="238"/>
      <c r="U219" s="238"/>
      <c r="V219" s="238"/>
      <c r="W219" s="238"/>
      <c r="X219" s="238"/>
      <c r="Y219" s="238"/>
      <c r="Z219" s="238"/>
      <c r="AA219" s="238"/>
      <c r="AB219" s="238"/>
      <c r="AC219" s="238"/>
      <c r="AD219" s="238"/>
      <c r="AE219" s="238"/>
      <c r="AF219" s="238"/>
      <c r="AG219" s="238"/>
      <c r="AH219" s="238"/>
      <c r="AI219" s="238"/>
      <c r="AJ219" s="238"/>
      <c r="AK219" s="238"/>
      <c r="AL219" s="238"/>
      <c r="AM219" s="238"/>
      <c r="AN219" s="238"/>
      <c r="AO219" s="238"/>
      <c r="AP219" s="238"/>
      <c r="AQ219" s="238"/>
      <c r="AR219" s="238"/>
      <c r="AS219" s="238"/>
      <c r="AT219" s="238"/>
      <c r="AU219" s="238"/>
      <c r="AV219" s="238"/>
      <c r="AW219" s="238"/>
      <c r="AX219" s="238"/>
      <c r="AY219" s="238"/>
      <c r="AZ219" s="239"/>
      <c r="BA219" s="157"/>
      <c r="BB219" s="157"/>
      <c r="BC219" s="30"/>
      <c r="BD219" s="30"/>
      <c r="BE219" s="30"/>
      <c r="BF219" s="30"/>
      <c r="BG219" s="30"/>
      <c r="BH219" s="11"/>
    </row>
    <row r="220" spans="1:60" s="7" customFormat="1" ht="15" customHeight="1" thickBot="1" x14ac:dyDescent="0.3">
      <c r="A220" s="114"/>
      <c r="B220" s="488" t="s">
        <v>416</v>
      </c>
      <c r="C220" s="489"/>
      <c r="D220" s="490"/>
      <c r="E220" s="491"/>
      <c r="F220" s="492"/>
      <c r="G220" s="492"/>
      <c r="H220" s="493"/>
      <c r="I220" s="402"/>
      <c r="J220" s="403"/>
      <c r="K220" s="403"/>
      <c r="L220" s="404"/>
      <c r="M220" s="238"/>
      <c r="N220" s="238"/>
      <c r="O220" s="238"/>
      <c r="P220" s="238"/>
      <c r="Q220" s="238"/>
      <c r="R220" s="238"/>
      <c r="S220" s="238"/>
      <c r="T220" s="238"/>
      <c r="U220" s="238"/>
      <c r="V220" s="238"/>
      <c r="W220" s="238"/>
      <c r="X220" s="238"/>
      <c r="Y220" s="238"/>
      <c r="Z220" s="238"/>
      <c r="AA220" s="238"/>
      <c r="AB220" s="238"/>
      <c r="AC220" s="238"/>
      <c r="AD220" s="238"/>
      <c r="AE220" s="238"/>
      <c r="AF220" s="238"/>
      <c r="AG220" s="238"/>
      <c r="AH220" s="238"/>
      <c r="AI220" s="238"/>
      <c r="AJ220" s="238"/>
      <c r="AK220" s="238"/>
      <c r="AL220" s="238"/>
      <c r="AM220" s="238"/>
      <c r="AN220" s="238"/>
      <c r="AO220" s="238"/>
      <c r="AP220" s="238"/>
      <c r="AQ220" s="238"/>
      <c r="AR220" s="238"/>
      <c r="AS220" s="238"/>
      <c r="AT220" s="238"/>
      <c r="AU220" s="238"/>
      <c r="AV220" s="238"/>
      <c r="AW220" s="238"/>
      <c r="AX220" s="238"/>
      <c r="AY220" s="238"/>
      <c r="AZ220" s="239"/>
      <c r="BA220" s="157"/>
      <c r="BB220" s="157"/>
      <c r="BC220" s="30"/>
      <c r="BD220" s="30"/>
      <c r="BE220" s="30"/>
      <c r="BF220" s="30"/>
      <c r="BG220" s="30"/>
      <c r="BH220" s="11"/>
    </row>
    <row r="221" spans="1:60" s="21" customFormat="1" ht="18" customHeight="1" x14ac:dyDescent="0.25">
      <c r="A221" s="162"/>
      <c r="B221" s="488" t="s">
        <v>379</v>
      </c>
      <c r="C221" s="489"/>
      <c r="D221" s="490"/>
      <c r="E221" s="491">
        <v>263387.11</v>
      </c>
      <c r="F221" s="492"/>
      <c r="G221" s="492"/>
      <c r="H221" s="493"/>
      <c r="I221" s="940"/>
      <c r="J221" s="940"/>
      <c r="K221" s="940"/>
      <c r="L221" s="940"/>
      <c r="M221" s="533"/>
      <c r="N221" s="533"/>
      <c r="O221" s="533"/>
      <c r="P221" s="533"/>
      <c r="Q221" s="533"/>
      <c r="R221" s="533"/>
      <c r="S221" s="533"/>
      <c r="T221" s="533"/>
      <c r="U221" s="1235"/>
      <c r="V221" s="1235"/>
      <c r="W221" s="1235"/>
      <c r="X221" s="1235"/>
      <c r="Y221" s="533"/>
      <c r="Z221" s="533"/>
      <c r="AA221" s="533"/>
      <c r="AB221" s="533"/>
      <c r="AC221" s="533"/>
      <c r="AD221" s="533"/>
      <c r="AE221" s="533"/>
      <c r="AF221" s="533"/>
      <c r="AG221" s="533"/>
      <c r="AH221" s="533"/>
      <c r="AI221" s="533"/>
      <c r="AJ221" s="533"/>
      <c r="AK221" s="533"/>
      <c r="AL221" s="533"/>
      <c r="AM221" s="533"/>
      <c r="AN221" s="533"/>
      <c r="AO221" s="533"/>
      <c r="AP221" s="533"/>
      <c r="AQ221" s="533"/>
      <c r="AR221" s="533"/>
      <c r="AS221" s="533"/>
      <c r="AT221" s="533"/>
      <c r="AU221" s="533"/>
      <c r="AV221" s="533"/>
      <c r="AW221" s="533"/>
      <c r="AX221" s="533"/>
      <c r="AY221" s="533"/>
      <c r="AZ221" s="1232"/>
      <c r="BA221" s="156"/>
      <c r="BB221" s="156"/>
      <c r="BC221" s="12"/>
      <c r="BD221" s="12"/>
      <c r="BE221" s="12"/>
      <c r="BF221" s="12"/>
      <c r="BG221" s="12"/>
      <c r="BH221" s="27"/>
    </row>
    <row r="222" spans="1:60" s="21" customFormat="1" ht="18" hidden="1" customHeight="1" x14ac:dyDescent="0.3">
      <c r="A222" s="162"/>
      <c r="B222" s="465" t="s">
        <v>134</v>
      </c>
      <c r="C222" s="466"/>
      <c r="D222" s="467"/>
      <c r="E222" s="1124"/>
      <c r="F222" s="1125"/>
      <c r="G222" s="1125"/>
      <c r="H222" s="1126"/>
      <c r="I222" s="1233"/>
      <c r="J222" s="1233"/>
      <c r="K222" s="1233"/>
      <c r="L222" s="1233"/>
      <c r="M222" s="512"/>
      <c r="N222" s="512"/>
      <c r="O222" s="512"/>
      <c r="P222" s="512"/>
      <c r="Q222" s="512"/>
      <c r="R222" s="512"/>
      <c r="S222" s="512"/>
      <c r="T222" s="512"/>
      <c r="U222" s="1234"/>
      <c r="V222" s="1234"/>
      <c r="W222" s="1234"/>
      <c r="X222" s="1234"/>
      <c r="Y222" s="512"/>
      <c r="Z222" s="512"/>
      <c r="AA222" s="512"/>
      <c r="AB222" s="512"/>
      <c r="AC222" s="512"/>
      <c r="AD222" s="512"/>
      <c r="AE222" s="512"/>
      <c r="AF222" s="512"/>
      <c r="AG222" s="512"/>
      <c r="AH222" s="512"/>
      <c r="AI222" s="512"/>
      <c r="AJ222" s="512"/>
      <c r="AK222" s="512"/>
      <c r="AL222" s="512"/>
      <c r="AM222" s="512"/>
      <c r="AN222" s="512"/>
      <c r="AO222" s="512"/>
      <c r="AP222" s="512"/>
      <c r="AQ222" s="512"/>
      <c r="AR222" s="512"/>
      <c r="AS222" s="512"/>
      <c r="AT222" s="512"/>
      <c r="AU222" s="512"/>
      <c r="AV222" s="512"/>
      <c r="AW222" s="512"/>
      <c r="AX222" s="512"/>
      <c r="AY222" s="512"/>
      <c r="AZ222" s="1229"/>
      <c r="BA222" s="156"/>
      <c r="BB222" s="156"/>
      <c r="BC222" s="12"/>
      <c r="BD222" s="12"/>
      <c r="BE222" s="12"/>
      <c r="BF222" s="12"/>
      <c r="BG222" s="12"/>
      <c r="BH222" s="27"/>
    </row>
    <row r="223" spans="1:60" s="21" customFormat="1" ht="18" hidden="1" customHeight="1" x14ac:dyDescent="0.25">
      <c r="A223" s="162"/>
      <c r="B223" s="465" t="s">
        <v>135</v>
      </c>
      <c r="C223" s="466"/>
      <c r="D223" s="467"/>
      <c r="E223" s="1237"/>
      <c r="F223" s="1238"/>
      <c r="G223" s="1238"/>
      <c r="H223" s="1239"/>
      <c r="I223" s="1240"/>
      <c r="J223" s="1240"/>
      <c r="K223" s="1240"/>
      <c r="L223" s="1240"/>
      <c r="M223" s="512"/>
      <c r="N223" s="512"/>
      <c r="O223" s="512"/>
      <c r="P223" s="512"/>
      <c r="Q223" s="512"/>
      <c r="R223" s="512"/>
      <c r="S223" s="512"/>
      <c r="T223" s="512"/>
      <c r="U223" s="1236"/>
      <c r="V223" s="1236"/>
      <c r="W223" s="1236"/>
      <c r="X223" s="1236"/>
      <c r="Y223" s="512"/>
      <c r="Z223" s="512"/>
      <c r="AA223" s="512"/>
      <c r="AB223" s="512"/>
      <c r="AC223" s="512"/>
      <c r="AD223" s="512"/>
      <c r="AE223" s="512"/>
      <c r="AF223" s="512"/>
      <c r="AG223" s="512"/>
      <c r="AH223" s="512"/>
      <c r="AI223" s="512"/>
      <c r="AJ223" s="512"/>
      <c r="AK223" s="512"/>
      <c r="AL223" s="512"/>
      <c r="AM223" s="512"/>
      <c r="AN223" s="512"/>
      <c r="AO223" s="512"/>
      <c r="AP223" s="512"/>
      <c r="AQ223" s="512"/>
      <c r="AR223" s="512"/>
      <c r="AS223" s="512"/>
      <c r="AT223" s="512"/>
      <c r="AU223" s="512"/>
      <c r="AV223" s="512"/>
      <c r="AW223" s="512"/>
      <c r="AX223" s="512"/>
      <c r="AY223" s="512"/>
      <c r="AZ223" s="1229"/>
      <c r="BA223" s="156"/>
      <c r="BB223" s="156"/>
      <c r="BC223" s="12"/>
      <c r="BD223" s="12"/>
      <c r="BE223" s="12"/>
      <c r="BF223" s="12"/>
      <c r="BG223" s="12"/>
      <c r="BH223" s="27"/>
    </row>
    <row r="224" spans="1:60" s="21" customFormat="1" ht="18" hidden="1" customHeight="1" x14ac:dyDescent="0.25">
      <c r="A224" s="162"/>
      <c r="B224" s="465" t="s">
        <v>136</v>
      </c>
      <c r="C224" s="466"/>
      <c r="D224" s="467"/>
      <c r="E224" s="1237"/>
      <c r="F224" s="1238"/>
      <c r="G224" s="1238"/>
      <c r="H224" s="1239"/>
      <c r="I224" s="1240"/>
      <c r="J224" s="1240"/>
      <c r="K224" s="1240"/>
      <c r="L224" s="1240"/>
      <c r="M224" s="512"/>
      <c r="N224" s="512"/>
      <c r="O224" s="512"/>
      <c r="P224" s="512"/>
      <c r="Q224" s="512"/>
      <c r="R224" s="512"/>
      <c r="S224" s="512"/>
      <c r="T224" s="512"/>
      <c r="U224" s="1236"/>
      <c r="V224" s="1236"/>
      <c r="W224" s="1236"/>
      <c r="X224" s="1236"/>
      <c r="Y224" s="512"/>
      <c r="Z224" s="512"/>
      <c r="AA224" s="512"/>
      <c r="AB224" s="512"/>
      <c r="AC224" s="512"/>
      <c r="AD224" s="512"/>
      <c r="AE224" s="512"/>
      <c r="AF224" s="512"/>
      <c r="AG224" s="512"/>
      <c r="AH224" s="512"/>
      <c r="AI224" s="512"/>
      <c r="AJ224" s="512"/>
      <c r="AK224" s="512"/>
      <c r="AL224" s="512"/>
      <c r="AM224" s="512"/>
      <c r="AN224" s="512"/>
      <c r="AO224" s="512"/>
      <c r="AP224" s="512"/>
      <c r="AQ224" s="512"/>
      <c r="AR224" s="512"/>
      <c r="AS224" s="512"/>
      <c r="AT224" s="512"/>
      <c r="AU224" s="512"/>
      <c r="AV224" s="512"/>
      <c r="AW224" s="512"/>
      <c r="AX224" s="512"/>
      <c r="AY224" s="512"/>
      <c r="AZ224" s="1229"/>
      <c r="BA224" s="156"/>
      <c r="BB224" s="156"/>
      <c r="BC224" s="12"/>
      <c r="BD224" s="12"/>
      <c r="BE224" s="12"/>
      <c r="BF224" s="12"/>
      <c r="BG224" s="12"/>
      <c r="BH224" s="27"/>
    </row>
    <row r="225" spans="1:62" s="21" customFormat="1" ht="18" hidden="1" customHeight="1" x14ac:dyDescent="0.25">
      <c r="A225" s="162"/>
      <c r="B225" s="465" t="s">
        <v>123</v>
      </c>
      <c r="C225" s="466"/>
      <c r="D225" s="467"/>
      <c r="E225" s="1237"/>
      <c r="F225" s="1238"/>
      <c r="G225" s="1238"/>
      <c r="H225" s="1239"/>
      <c r="I225" s="1240"/>
      <c r="J225" s="1240"/>
      <c r="K225" s="1240"/>
      <c r="L225" s="1240"/>
      <c r="M225" s="512"/>
      <c r="N225" s="512"/>
      <c r="O225" s="512"/>
      <c r="P225" s="512"/>
      <c r="Q225" s="512"/>
      <c r="R225" s="512"/>
      <c r="S225" s="512"/>
      <c r="T225" s="512"/>
      <c r="U225" s="1236"/>
      <c r="V225" s="1236"/>
      <c r="W225" s="1236"/>
      <c r="X225" s="1236"/>
      <c r="Y225" s="512"/>
      <c r="Z225" s="512"/>
      <c r="AA225" s="512"/>
      <c r="AB225" s="512"/>
      <c r="AC225" s="512"/>
      <c r="AD225" s="512"/>
      <c r="AE225" s="512"/>
      <c r="AF225" s="512"/>
      <c r="AG225" s="512"/>
      <c r="AH225" s="512"/>
      <c r="AI225" s="512"/>
      <c r="AJ225" s="512"/>
      <c r="AK225" s="512"/>
      <c r="AL225" s="512"/>
      <c r="AM225" s="512"/>
      <c r="AN225" s="512"/>
      <c r="AO225" s="512"/>
      <c r="AP225" s="512"/>
      <c r="AQ225" s="512"/>
      <c r="AR225" s="512"/>
      <c r="AS225" s="512"/>
      <c r="AT225" s="512"/>
      <c r="AU225" s="512"/>
      <c r="AV225" s="512"/>
      <c r="AW225" s="512"/>
      <c r="AX225" s="512"/>
      <c r="AY225" s="512"/>
      <c r="AZ225" s="1229"/>
      <c r="BA225" s="156"/>
      <c r="BB225" s="156"/>
      <c r="BC225" s="12"/>
      <c r="BD225" s="12"/>
      <c r="BE225" s="12"/>
      <c r="BF225" s="12"/>
      <c r="BG225" s="12"/>
      <c r="BH225" s="27"/>
    </row>
    <row r="226" spans="1:62" s="21" customFormat="1" ht="18" customHeight="1" thickBot="1" x14ac:dyDescent="0.3">
      <c r="A226" s="162"/>
      <c r="B226" s="1250">
        <v>9024</v>
      </c>
      <c r="C226" s="324"/>
      <c r="D226" s="325"/>
      <c r="E226" s="1251">
        <f>SUM(E215:H221)</f>
        <v>787287.11</v>
      </c>
      <c r="F226" s="1252"/>
      <c r="G226" s="1252"/>
      <c r="H226" s="1253"/>
      <c r="I226" s="1254">
        <f>SUM(I221:L225)</f>
        <v>0</v>
      </c>
      <c r="J226" s="1254"/>
      <c r="K226" s="1254"/>
      <c r="L226" s="1254"/>
      <c r="M226" s="1242"/>
      <c r="N226" s="1242"/>
      <c r="O226" s="1242"/>
      <c r="P226" s="1242"/>
      <c r="Q226" s="1242"/>
      <c r="R226" s="1242"/>
      <c r="S226" s="1242"/>
      <c r="T226" s="1242"/>
      <c r="U226" s="1241"/>
      <c r="V226" s="1241"/>
      <c r="W226" s="1241"/>
      <c r="X226" s="1241"/>
      <c r="Y226" s="1242"/>
      <c r="Z226" s="1242"/>
      <c r="AA226" s="1242"/>
      <c r="AB226" s="1242"/>
      <c r="AC226" s="1242"/>
      <c r="AD226" s="1242"/>
      <c r="AE226" s="1242"/>
      <c r="AF226" s="1242"/>
      <c r="AG226" s="1242"/>
      <c r="AH226" s="1242"/>
      <c r="AI226" s="1242"/>
      <c r="AJ226" s="1242"/>
      <c r="AK226" s="1242"/>
      <c r="AL226" s="1242"/>
      <c r="AM226" s="1242"/>
      <c r="AN226" s="1242"/>
      <c r="AO226" s="1242"/>
      <c r="AP226" s="1242"/>
      <c r="AQ226" s="1242"/>
      <c r="AR226" s="1242"/>
      <c r="AS226" s="1242"/>
      <c r="AT226" s="1242"/>
      <c r="AU226" s="1242"/>
      <c r="AV226" s="1242"/>
      <c r="AW226" s="1242"/>
      <c r="AX226" s="1242"/>
      <c r="AY226" s="1242"/>
      <c r="AZ226" s="1255"/>
      <c r="BA226" s="156"/>
      <c r="BB226" s="156"/>
      <c r="BC226" s="12"/>
      <c r="BD226" s="12"/>
      <c r="BE226" s="12"/>
      <c r="BF226" s="12"/>
      <c r="BG226" s="12"/>
      <c r="BH226" s="27"/>
    </row>
    <row r="227" spans="1:62" s="11" customFormat="1" ht="8.1" customHeight="1" x14ac:dyDescent="0.25">
      <c r="A227" s="114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14"/>
      <c r="BB227" s="114"/>
    </row>
    <row r="228" spans="1:62" ht="15" customHeight="1" x14ac:dyDescent="0.25">
      <c r="B228" s="983" t="s">
        <v>154</v>
      </c>
      <c r="C228" s="983"/>
      <c r="D228" s="983"/>
      <c r="E228" s="983"/>
      <c r="F228" s="983"/>
      <c r="G228" s="983"/>
      <c r="H228" s="983"/>
      <c r="I228" s="983"/>
      <c r="J228" s="983"/>
      <c r="K228" s="983"/>
      <c r="L228" s="983"/>
      <c r="M228" s="983"/>
      <c r="N228" s="983"/>
      <c r="O228" s="983"/>
      <c r="P228" s="983"/>
      <c r="Q228" s="983"/>
      <c r="R228" s="983"/>
      <c r="S228" s="983"/>
      <c r="T228" s="983"/>
      <c r="U228" s="983"/>
      <c r="V228" s="983"/>
      <c r="W228" s="983"/>
      <c r="X228" s="983"/>
      <c r="Y228" s="983"/>
      <c r="Z228" s="983"/>
      <c r="AA228" s="983"/>
      <c r="AB228" s="983"/>
      <c r="AC228" s="983"/>
      <c r="AD228" s="983"/>
      <c r="AE228" s="983"/>
      <c r="AF228" s="983"/>
      <c r="AG228" s="983"/>
      <c r="AH228" s="983"/>
      <c r="AI228" s="983"/>
      <c r="AJ228" s="983"/>
      <c r="AK228" s="983"/>
      <c r="AL228" s="983"/>
      <c r="AM228" s="983"/>
      <c r="AN228" s="983"/>
      <c r="AO228" s="983"/>
      <c r="AP228" s="983"/>
      <c r="AQ228" s="983"/>
      <c r="AR228" s="983"/>
      <c r="AS228" s="983"/>
      <c r="AT228" s="983"/>
      <c r="AU228" s="983"/>
      <c r="AV228" s="983"/>
      <c r="AW228" s="983"/>
      <c r="AX228" s="983"/>
      <c r="AY228" s="983"/>
      <c r="AZ228" s="983"/>
    </row>
    <row r="229" spans="1:62" ht="15" customHeight="1" x14ac:dyDescent="0.25"/>
    <row r="230" spans="1:62" ht="18" customHeight="1" x14ac:dyDescent="0.25">
      <c r="B230" s="365" t="s">
        <v>188</v>
      </c>
      <c r="C230" s="365"/>
      <c r="D230" s="365"/>
      <c r="E230" s="365"/>
      <c r="F230" s="365"/>
      <c r="G230" s="365"/>
      <c r="H230" s="365"/>
      <c r="I230" s="365"/>
      <c r="J230" s="365"/>
      <c r="K230" s="365"/>
      <c r="L230" s="365"/>
      <c r="M230" s="365"/>
      <c r="N230" s="365"/>
      <c r="O230" s="365"/>
      <c r="P230" s="365"/>
      <c r="Q230" s="365"/>
      <c r="R230" s="365"/>
      <c r="S230" s="365"/>
      <c r="T230" s="365"/>
      <c r="U230" s="365"/>
      <c r="V230" s="365"/>
      <c r="W230" s="365"/>
      <c r="X230" s="365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65"/>
      <c r="AI230" s="365"/>
      <c r="AJ230" s="365"/>
      <c r="AK230" s="365"/>
      <c r="AL230" s="365"/>
      <c r="AM230" s="365"/>
      <c r="AN230" s="365"/>
      <c r="AO230" s="365"/>
      <c r="AP230" s="365"/>
      <c r="AQ230" s="365"/>
      <c r="AR230" s="365"/>
      <c r="AS230" s="365"/>
      <c r="AT230" s="365"/>
      <c r="AU230" s="365"/>
      <c r="AV230" s="365"/>
      <c r="AW230" s="365"/>
      <c r="AX230" s="365"/>
      <c r="AY230" s="365"/>
      <c r="AZ230" s="365"/>
      <c r="BA230" s="365"/>
      <c r="BB230" s="121"/>
      <c r="BC230" s="121"/>
      <c r="BD230" s="121"/>
      <c r="BE230" s="121"/>
      <c r="BF230" s="121"/>
      <c r="BG230" s="121"/>
      <c r="BH230" s="121"/>
      <c r="BI230" s="121"/>
      <c r="BJ230" s="121"/>
    </row>
    <row r="231" spans="1:62" ht="8.1" customHeight="1" thickBot="1" x14ac:dyDescent="0.3"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</row>
    <row r="232" spans="1:62" s="167" customFormat="1" ht="39.950000000000003" customHeight="1" x14ac:dyDescent="0.2">
      <c r="A232" s="165"/>
      <c r="B232" s="1345" t="s">
        <v>86</v>
      </c>
      <c r="C232" s="991"/>
      <c r="D232" s="991"/>
      <c r="E232" s="991"/>
      <c r="F232" s="992"/>
      <c r="G232" s="1256" t="s">
        <v>87</v>
      </c>
      <c r="H232" s="1257"/>
      <c r="I232" s="1257"/>
      <c r="J232" s="1257"/>
      <c r="K232" s="1257"/>
      <c r="L232" s="1257"/>
      <c r="M232" s="1257"/>
      <c r="N232" s="1257"/>
      <c r="O232" s="1257"/>
      <c r="P232" s="1257"/>
      <c r="Q232" s="1257"/>
      <c r="R232" s="1257"/>
      <c r="S232" s="1257"/>
      <c r="T232" s="1257"/>
      <c r="U232" s="1257"/>
      <c r="V232" s="1257"/>
      <c r="W232" s="1257"/>
      <c r="X232" s="1257"/>
      <c r="Y232" s="1257"/>
      <c r="Z232" s="1257"/>
      <c r="AA232" s="1257"/>
      <c r="AB232" s="1257"/>
      <c r="AC232" s="1258"/>
      <c r="AD232" s="1259" t="s">
        <v>88</v>
      </c>
      <c r="AE232" s="1259"/>
      <c r="AF232" s="1259"/>
      <c r="AG232" s="1259"/>
      <c r="AH232" s="1258" t="s">
        <v>52</v>
      </c>
      <c r="AI232" s="1259"/>
      <c r="AJ232" s="1256" t="s">
        <v>89</v>
      </c>
      <c r="AK232" s="1257"/>
      <c r="AL232" s="1257"/>
      <c r="AM232" s="1257"/>
      <c r="AN232" s="1257"/>
      <c r="AO232" s="1257"/>
      <c r="AP232" s="1257"/>
      <c r="AQ232" s="1257"/>
      <c r="AR232" s="1257"/>
      <c r="AS232" s="1257"/>
      <c r="AT232" s="1257"/>
      <c r="AU232" s="1257"/>
      <c r="AV232" s="1257"/>
      <c r="AW232" s="1257"/>
      <c r="AX232" s="1257"/>
      <c r="AY232" s="1257"/>
      <c r="AZ232" s="1262"/>
      <c r="BA232" s="165"/>
      <c r="BB232" s="166"/>
    </row>
    <row r="233" spans="1:62" s="167" customFormat="1" ht="210" customHeight="1" x14ac:dyDescent="0.2">
      <c r="A233" s="165"/>
      <c r="B233" s="1346"/>
      <c r="C233" s="972"/>
      <c r="D233" s="972"/>
      <c r="E233" s="972"/>
      <c r="F233" s="973"/>
      <c r="G233" s="1247" t="s">
        <v>182</v>
      </c>
      <c r="H233" s="1247"/>
      <c r="I233" s="1247"/>
      <c r="J233" s="1247"/>
      <c r="K233" s="1247"/>
      <c r="L233" s="1247" t="s">
        <v>183</v>
      </c>
      <c r="M233" s="1247"/>
      <c r="N233" s="1247"/>
      <c r="O233" s="1247"/>
      <c r="P233" s="1247"/>
      <c r="Q233" s="1247"/>
      <c r="R233" s="1247" t="s">
        <v>184</v>
      </c>
      <c r="S233" s="1247"/>
      <c r="T233" s="1247"/>
      <c r="U233" s="1247"/>
      <c r="V233" s="1247"/>
      <c r="W233" s="1247"/>
      <c r="X233" s="1243" t="s">
        <v>185</v>
      </c>
      <c r="Y233" s="1244"/>
      <c r="Z233" s="1244"/>
      <c r="AA233" s="1244"/>
      <c r="AB233" s="1244"/>
      <c r="AC233" s="1249"/>
      <c r="AD233" s="1247"/>
      <c r="AE233" s="1247"/>
      <c r="AF233" s="1247"/>
      <c r="AG233" s="1247"/>
      <c r="AH233" s="1260"/>
      <c r="AI233" s="1247"/>
      <c r="AJ233" s="1243" t="s">
        <v>90</v>
      </c>
      <c r="AK233" s="1244"/>
      <c r="AL233" s="1244"/>
      <c r="AM233" s="1249"/>
      <c r="AN233" s="1243" t="s">
        <v>91</v>
      </c>
      <c r="AO233" s="1244"/>
      <c r="AP233" s="1244"/>
      <c r="AQ233" s="1249"/>
      <c r="AR233" s="1243" t="s">
        <v>92</v>
      </c>
      <c r="AS233" s="1244"/>
      <c r="AT233" s="1244"/>
      <c r="AU233" s="1249"/>
      <c r="AV233" s="1243" t="s">
        <v>85</v>
      </c>
      <c r="AW233" s="1244"/>
      <c r="AX233" s="1244"/>
      <c r="AY233" s="1244"/>
      <c r="AZ233" s="1245"/>
      <c r="BA233" s="165"/>
      <c r="BB233" s="166"/>
    </row>
    <row r="234" spans="1:62" s="167" customFormat="1" ht="81.75" customHeight="1" thickBot="1" x14ac:dyDescent="0.25">
      <c r="A234" s="165"/>
      <c r="B234" s="1347"/>
      <c r="C234" s="994"/>
      <c r="D234" s="994"/>
      <c r="E234" s="994"/>
      <c r="F234" s="995"/>
      <c r="G234" s="1248"/>
      <c r="H234" s="1248"/>
      <c r="I234" s="1248"/>
      <c r="J234" s="1248"/>
      <c r="K234" s="1248"/>
      <c r="L234" s="1248"/>
      <c r="M234" s="1248"/>
      <c r="N234" s="1248"/>
      <c r="O234" s="1248"/>
      <c r="P234" s="1248"/>
      <c r="Q234" s="1248"/>
      <c r="R234" s="1248"/>
      <c r="S234" s="1248"/>
      <c r="T234" s="1248"/>
      <c r="U234" s="1248"/>
      <c r="V234" s="1248"/>
      <c r="W234" s="1248"/>
      <c r="X234" s="993"/>
      <c r="Y234" s="994"/>
      <c r="Z234" s="994"/>
      <c r="AA234" s="994"/>
      <c r="AB234" s="994"/>
      <c r="AC234" s="995"/>
      <c r="AD234" s="1248"/>
      <c r="AE234" s="1248"/>
      <c r="AF234" s="1248"/>
      <c r="AG234" s="1248"/>
      <c r="AH234" s="1261"/>
      <c r="AI234" s="1248"/>
      <c r="AJ234" s="993"/>
      <c r="AK234" s="994"/>
      <c r="AL234" s="994"/>
      <c r="AM234" s="995"/>
      <c r="AN234" s="993"/>
      <c r="AO234" s="994"/>
      <c r="AP234" s="994"/>
      <c r="AQ234" s="995"/>
      <c r="AR234" s="993"/>
      <c r="AS234" s="994"/>
      <c r="AT234" s="994"/>
      <c r="AU234" s="995"/>
      <c r="AV234" s="993"/>
      <c r="AW234" s="994"/>
      <c r="AX234" s="994"/>
      <c r="AY234" s="994"/>
      <c r="AZ234" s="1246"/>
      <c r="BA234" s="165"/>
      <c r="BB234" s="166"/>
    </row>
    <row r="235" spans="1:62" s="7" customFormat="1" ht="15" customHeight="1" thickBot="1" x14ac:dyDescent="0.3">
      <c r="A235" s="114"/>
      <c r="B235" s="1343" t="s">
        <v>82</v>
      </c>
      <c r="C235" s="1343"/>
      <c r="D235" s="1343"/>
      <c r="E235" s="1343"/>
      <c r="F235" s="1344"/>
      <c r="G235" s="1263" t="s">
        <v>54</v>
      </c>
      <c r="H235" s="1263"/>
      <c r="I235" s="1263"/>
      <c r="J235" s="1263"/>
      <c r="K235" s="1263"/>
      <c r="L235" s="1263" t="s">
        <v>8</v>
      </c>
      <c r="M235" s="1263"/>
      <c r="N235" s="1263"/>
      <c r="O235" s="1263"/>
      <c r="P235" s="1263"/>
      <c r="Q235" s="1263"/>
      <c r="R235" s="1263" t="s">
        <v>9</v>
      </c>
      <c r="S235" s="1263"/>
      <c r="T235" s="1263"/>
      <c r="U235" s="1263"/>
      <c r="V235" s="1263"/>
      <c r="W235" s="1263"/>
      <c r="X235" s="1264" t="s">
        <v>10</v>
      </c>
      <c r="Y235" s="1265"/>
      <c r="Z235" s="1265"/>
      <c r="AA235" s="1265"/>
      <c r="AB235" s="1265"/>
      <c r="AC235" s="1266"/>
      <c r="AD235" s="1264" t="s">
        <v>11</v>
      </c>
      <c r="AE235" s="1265"/>
      <c r="AF235" s="1265"/>
      <c r="AG235" s="1266"/>
      <c r="AH235" s="1264" t="s">
        <v>12</v>
      </c>
      <c r="AI235" s="1266"/>
      <c r="AJ235" s="1264" t="s">
        <v>13</v>
      </c>
      <c r="AK235" s="1265"/>
      <c r="AL235" s="1265"/>
      <c r="AM235" s="1266"/>
      <c r="AN235" s="1264" t="s">
        <v>14</v>
      </c>
      <c r="AO235" s="1265"/>
      <c r="AP235" s="1265"/>
      <c r="AQ235" s="1266"/>
      <c r="AR235" s="1264" t="s">
        <v>15</v>
      </c>
      <c r="AS235" s="1265"/>
      <c r="AT235" s="1265"/>
      <c r="AU235" s="1266"/>
      <c r="AV235" s="1264" t="s">
        <v>16</v>
      </c>
      <c r="AW235" s="1265"/>
      <c r="AX235" s="1265"/>
      <c r="AY235" s="1265"/>
      <c r="AZ235" s="1265"/>
      <c r="BA235" s="114"/>
      <c r="BB235" s="116"/>
    </row>
    <row r="236" spans="1:62" s="167" customFormat="1" ht="27" customHeight="1" x14ac:dyDescent="0.2">
      <c r="A236" s="165"/>
      <c r="B236" s="1337" t="s">
        <v>297</v>
      </c>
      <c r="C236" s="1338"/>
      <c r="D236" s="1338"/>
      <c r="E236" s="1338"/>
      <c r="F236" s="1339"/>
      <c r="G236" s="910" t="s">
        <v>461</v>
      </c>
      <c r="H236" s="911"/>
      <c r="I236" s="911"/>
      <c r="J236" s="911"/>
      <c r="K236" s="912"/>
      <c r="L236" s="910" t="s">
        <v>382</v>
      </c>
      <c r="M236" s="911"/>
      <c r="N236" s="911"/>
      <c r="O236" s="911"/>
      <c r="P236" s="911"/>
      <c r="Q236" s="912"/>
      <c r="R236" s="910" t="s">
        <v>381</v>
      </c>
      <c r="S236" s="911"/>
      <c r="T236" s="911"/>
      <c r="U236" s="911"/>
      <c r="V236" s="911"/>
      <c r="W236" s="912"/>
      <c r="X236" s="910" t="s">
        <v>383</v>
      </c>
      <c r="Y236" s="911"/>
      <c r="Z236" s="911"/>
      <c r="AA236" s="911"/>
      <c r="AB236" s="911"/>
      <c r="AC236" s="912"/>
      <c r="AD236" s="910" t="s">
        <v>384</v>
      </c>
      <c r="AE236" s="911"/>
      <c r="AF236" s="911"/>
      <c r="AG236" s="912"/>
      <c r="AH236" s="986" t="s">
        <v>133</v>
      </c>
      <c r="AI236" s="987"/>
      <c r="AJ236" s="990" t="s">
        <v>387</v>
      </c>
      <c r="AK236" s="991"/>
      <c r="AL236" s="991"/>
      <c r="AM236" s="992"/>
      <c r="AN236" s="996">
        <v>41369</v>
      </c>
      <c r="AO236" s="997"/>
      <c r="AP236" s="997"/>
      <c r="AQ236" s="998"/>
      <c r="AR236" s="990" t="s">
        <v>385</v>
      </c>
      <c r="AS236" s="991"/>
      <c r="AT236" s="991"/>
      <c r="AU236" s="992"/>
      <c r="AV236" s="1013" t="s">
        <v>386</v>
      </c>
      <c r="AW236" s="1014"/>
      <c r="AX236" s="1014"/>
      <c r="AY236" s="1014"/>
      <c r="AZ236" s="1015"/>
      <c r="BA236" s="166"/>
      <c r="BB236" s="166"/>
    </row>
    <row r="237" spans="1:62" s="167" customFormat="1" ht="39.75" customHeight="1" thickBot="1" x14ac:dyDescent="0.25">
      <c r="A237" s="165"/>
      <c r="B237" s="1340"/>
      <c r="C237" s="1341"/>
      <c r="D237" s="1341"/>
      <c r="E237" s="1341"/>
      <c r="F237" s="1342"/>
      <c r="G237" s="913"/>
      <c r="H237" s="914"/>
      <c r="I237" s="914"/>
      <c r="J237" s="914"/>
      <c r="K237" s="915"/>
      <c r="L237" s="913"/>
      <c r="M237" s="914"/>
      <c r="N237" s="914"/>
      <c r="O237" s="914"/>
      <c r="P237" s="914"/>
      <c r="Q237" s="915"/>
      <c r="R237" s="913"/>
      <c r="S237" s="914"/>
      <c r="T237" s="914"/>
      <c r="U237" s="914"/>
      <c r="V237" s="914"/>
      <c r="W237" s="915"/>
      <c r="X237" s="913"/>
      <c r="Y237" s="914"/>
      <c r="Z237" s="914"/>
      <c r="AA237" s="914"/>
      <c r="AB237" s="914"/>
      <c r="AC237" s="915"/>
      <c r="AD237" s="913"/>
      <c r="AE237" s="914"/>
      <c r="AF237" s="914"/>
      <c r="AG237" s="915"/>
      <c r="AH237" s="988"/>
      <c r="AI237" s="989"/>
      <c r="AJ237" s="993"/>
      <c r="AK237" s="994"/>
      <c r="AL237" s="994"/>
      <c r="AM237" s="995"/>
      <c r="AN237" s="999"/>
      <c r="AO237" s="1000"/>
      <c r="AP237" s="1000"/>
      <c r="AQ237" s="1001"/>
      <c r="AR237" s="993"/>
      <c r="AS237" s="994"/>
      <c r="AT237" s="994"/>
      <c r="AU237" s="995"/>
      <c r="AV237" s="1016"/>
      <c r="AW237" s="1017"/>
      <c r="AX237" s="1017"/>
      <c r="AY237" s="1017"/>
      <c r="AZ237" s="1018"/>
      <c r="BA237" s="166"/>
      <c r="BB237" s="166"/>
    </row>
    <row r="238" spans="1:62" s="167" customFormat="1" ht="27" customHeight="1" x14ac:dyDescent="0.2">
      <c r="A238" s="165"/>
      <c r="B238" s="1334" t="s">
        <v>301</v>
      </c>
      <c r="C238" s="1335"/>
      <c r="D238" s="1335"/>
      <c r="E238" s="1335"/>
      <c r="F238" s="1336"/>
      <c r="G238" s="910" t="s">
        <v>462</v>
      </c>
      <c r="H238" s="911"/>
      <c r="I238" s="911"/>
      <c r="J238" s="911"/>
      <c r="K238" s="912"/>
      <c r="L238" s="910" t="s">
        <v>382</v>
      </c>
      <c r="M238" s="911"/>
      <c r="N238" s="911"/>
      <c r="O238" s="911"/>
      <c r="P238" s="911"/>
      <c r="Q238" s="912"/>
      <c r="R238" s="910" t="s">
        <v>381</v>
      </c>
      <c r="S238" s="911"/>
      <c r="T238" s="911"/>
      <c r="U238" s="911"/>
      <c r="V238" s="911"/>
      <c r="W238" s="912"/>
      <c r="X238" s="910" t="s">
        <v>383</v>
      </c>
      <c r="Y238" s="911"/>
      <c r="Z238" s="911"/>
      <c r="AA238" s="911"/>
      <c r="AB238" s="911"/>
      <c r="AC238" s="912"/>
      <c r="AD238" s="910" t="s">
        <v>384</v>
      </c>
      <c r="AE238" s="911"/>
      <c r="AF238" s="911"/>
      <c r="AG238" s="912"/>
      <c r="AH238" s="986" t="s">
        <v>135</v>
      </c>
      <c r="AI238" s="987"/>
      <c r="AJ238" s="990" t="s">
        <v>387</v>
      </c>
      <c r="AK238" s="991"/>
      <c r="AL238" s="991"/>
      <c r="AM238" s="992"/>
      <c r="AN238" s="996">
        <v>41369</v>
      </c>
      <c r="AO238" s="997"/>
      <c r="AP238" s="997"/>
      <c r="AQ238" s="998"/>
      <c r="AR238" s="990" t="s">
        <v>385</v>
      </c>
      <c r="AS238" s="991"/>
      <c r="AT238" s="991"/>
      <c r="AU238" s="992"/>
      <c r="AV238" s="1013" t="s">
        <v>386</v>
      </c>
      <c r="AW238" s="1014"/>
      <c r="AX238" s="1014"/>
      <c r="AY238" s="1014"/>
      <c r="AZ238" s="1015"/>
      <c r="BA238" s="166"/>
      <c r="BB238" s="166"/>
    </row>
    <row r="239" spans="1:62" s="167" customFormat="1" ht="53.25" customHeight="1" thickBot="1" x14ac:dyDescent="0.25">
      <c r="A239" s="165"/>
      <c r="B239" s="977"/>
      <c r="C239" s="978"/>
      <c r="D239" s="978"/>
      <c r="E239" s="978"/>
      <c r="F239" s="979"/>
      <c r="G239" s="913"/>
      <c r="H239" s="914"/>
      <c r="I239" s="914"/>
      <c r="J239" s="914"/>
      <c r="K239" s="915"/>
      <c r="L239" s="913"/>
      <c r="M239" s="914"/>
      <c r="N239" s="914"/>
      <c r="O239" s="914"/>
      <c r="P239" s="914"/>
      <c r="Q239" s="915"/>
      <c r="R239" s="913"/>
      <c r="S239" s="914"/>
      <c r="T239" s="914"/>
      <c r="U239" s="914"/>
      <c r="V239" s="914"/>
      <c r="W239" s="915"/>
      <c r="X239" s="913"/>
      <c r="Y239" s="914"/>
      <c r="Z239" s="914"/>
      <c r="AA239" s="914"/>
      <c r="AB239" s="914"/>
      <c r="AC239" s="915"/>
      <c r="AD239" s="913"/>
      <c r="AE239" s="914"/>
      <c r="AF239" s="914"/>
      <c r="AG239" s="915"/>
      <c r="AH239" s="988"/>
      <c r="AI239" s="989"/>
      <c r="AJ239" s="993"/>
      <c r="AK239" s="994"/>
      <c r="AL239" s="994"/>
      <c r="AM239" s="995"/>
      <c r="AN239" s="999"/>
      <c r="AO239" s="1000"/>
      <c r="AP239" s="1000"/>
      <c r="AQ239" s="1001"/>
      <c r="AR239" s="993"/>
      <c r="AS239" s="994"/>
      <c r="AT239" s="994"/>
      <c r="AU239" s="995"/>
      <c r="AV239" s="1016"/>
      <c r="AW239" s="1017"/>
      <c r="AX239" s="1017"/>
      <c r="AY239" s="1017"/>
      <c r="AZ239" s="1018"/>
      <c r="BA239" s="166"/>
      <c r="BB239" s="166"/>
    </row>
    <row r="240" spans="1:62" s="167" customFormat="1" ht="27" customHeight="1" x14ac:dyDescent="0.2">
      <c r="A240" s="165"/>
      <c r="B240" s="974" t="s">
        <v>316</v>
      </c>
      <c r="C240" s="975"/>
      <c r="D240" s="975"/>
      <c r="E240" s="975"/>
      <c r="F240" s="976"/>
      <c r="G240" s="910" t="s">
        <v>462</v>
      </c>
      <c r="H240" s="911"/>
      <c r="I240" s="911"/>
      <c r="J240" s="911"/>
      <c r="K240" s="912"/>
      <c r="L240" s="910" t="s">
        <v>382</v>
      </c>
      <c r="M240" s="911"/>
      <c r="N240" s="911"/>
      <c r="O240" s="911"/>
      <c r="P240" s="911"/>
      <c r="Q240" s="912"/>
      <c r="R240" s="910" t="s">
        <v>381</v>
      </c>
      <c r="S240" s="911"/>
      <c r="T240" s="911"/>
      <c r="U240" s="911"/>
      <c r="V240" s="911"/>
      <c r="W240" s="912"/>
      <c r="X240" s="910" t="s">
        <v>383</v>
      </c>
      <c r="Y240" s="911"/>
      <c r="Z240" s="911"/>
      <c r="AA240" s="911"/>
      <c r="AB240" s="911"/>
      <c r="AC240" s="912"/>
      <c r="AD240" s="910" t="s">
        <v>384</v>
      </c>
      <c r="AE240" s="911"/>
      <c r="AF240" s="911"/>
      <c r="AG240" s="912"/>
      <c r="AH240" s="986" t="s">
        <v>302</v>
      </c>
      <c r="AI240" s="987"/>
      <c r="AJ240" s="990" t="s">
        <v>387</v>
      </c>
      <c r="AK240" s="991"/>
      <c r="AL240" s="991"/>
      <c r="AM240" s="992"/>
      <c r="AN240" s="996">
        <v>41369</v>
      </c>
      <c r="AO240" s="997"/>
      <c r="AP240" s="997"/>
      <c r="AQ240" s="998"/>
      <c r="AR240" s="990" t="s">
        <v>385</v>
      </c>
      <c r="AS240" s="991"/>
      <c r="AT240" s="991"/>
      <c r="AU240" s="992"/>
      <c r="AV240" s="1013" t="s">
        <v>386</v>
      </c>
      <c r="AW240" s="1014"/>
      <c r="AX240" s="1014"/>
      <c r="AY240" s="1014"/>
      <c r="AZ240" s="1015"/>
      <c r="BA240" s="166"/>
      <c r="BB240" s="166"/>
    </row>
    <row r="241" spans="1:54" s="167" customFormat="1" ht="39" customHeight="1" thickBot="1" x14ac:dyDescent="0.25">
      <c r="A241" s="165"/>
      <c r="B241" s="977"/>
      <c r="C241" s="978"/>
      <c r="D241" s="978"/>
      <c r="E241" s="978"/>
      <c r="F241" s="979"/>
      <c r="G241" s="913"/>
      <c r="H241" s="914"/>
      <c r="I241" s="914"/>
      <c r="J241" s="914"/>
      <c r="K241" s="915"/>
      <c r="L241" s="913"/>
      <c r="M241" s="914"/>
      <c r="N241" s="914"/>
      <c r="O241" s="914"/>
      <c r="P241" s="914"/>
      <c r="Q241" s="915"/>
      <c r="R241" s="913"/>
      <c r="S241" s="914"/>
      <c r="T241" s="914"/>
      <c r="U241" s="914"/>
      <c r="V241" s="914"/>
      <c r="W241" s="915"/>
      <c r="X241" s="913"/>
      <c r="Y241" s="914"/>
      <c r="Z241" s="914"/>
      <c r="AA241" s="914"/>
      <c r="AB241" s="914"/>
      <c r="AC241" s="915"/>
      <c r="AD241" s="913"/>
      <c r="AE241" s="914"/>
      <c r="AF241" s="914"/>
      <c r="AG241" s="915"/>
      <c r="AH241" s="988"/>
      <c r="AI241" s="989"/>
      <c r="AJ241" s="993"/>
      <c r="AK241" s="994"/>
      <c r="AL241" s="994"/>
      <c r="AM241" s="995"/>
      <c r="AN241" s="999"/>
      <c r="AO241" s="1000"/>
      <c r="AP241" s="1000"/>
      <c r="AQ241" s="1001"/>
      <c r="AR241" s="993"/>
      <c r="AS241" s="994"/>
      <c r="AT241" s="994"/>
      <c r="AU241" s="995"/>
      <c r="AV241" s="1016"/>
      <c r="AW241" s="1017"/>
      <c r="AX241" s="1017"/>
      <c r="AY241" s="1017"/>
      <c r="AZ241" s="1018"/>
      <c r="BA241" s="166"/>
      <c r="BB241" s="166"/>
    </row>
    <row r="242" spans="1:54" s="167" customFormat="1" ht="27" customHeight="1" x14ac:dyDescent="0.2">
      <c r="A242" s="165"/>
      <c r="B242" s="974" t="s">
        <v>318</v>
      </c>
      <c r="C242" s="975"/>
      <c r="D242" s="975"/>
      <c r="E242" s="975"/>
      <c r="F242" s="976"/>
      <c r="G242" s="910" t="s">
        <v>462</v>
      </c>
      <c r="H242" s="911"/>
      <c r="I242" s="911"/>
      <c r="J242" s="911"/>
      <c r="K242" s="912"/>
      <c r="L242" s="910" t="s">
        <v>382</v>
      </c>
      <c r="M242" s="911"/>
      <c r="N242" s="911"/>
      <c r="O242" s="911"/>
      <c r="P242" s="911"/>
      <c r="Q242" s="912"/>
      <c r="R242" s="910" t="s">
        <v>381</v>
      </c>
      <c r="S242" s="911"/>
      <c r="T242" s="911"/>
      <c r="U242" s="911"/>
      <c r="V242" s="911"/>
      <c r="W242" s="912"/>
      <c r="X242" s="910" t="s">
        <v>383</v>
      </c>
      <c r="Y242" s="911"/>
      <c r="Z242" s="911"/>
      <c r="AA242" s="911"/>
      <c r="AB242" s="911"/>
      <c r="AC242" s="912"/>
      <c r="AD242" s="910" t="s">
        <v>384</v>
      </c>
      <c r="AE242" s="911"/>
      <c r="AF242" s="911"/>
      <c r="AG242" s="912"/>
      <c r="AH242" s="986" t="s">
        <v>304</v>
      </c>
      <c r="AI242" s="987"/>
      <c r="AJ242" s="990" t="s">
        <v>387</v>
      </c>
      <c r="AK242" s="991"/>
      <c r="AL242" s="991"/>
      <c r="AM242" s="992"/>
      <c r="AN242" s="996">
        <v>41369</v>
      </c>
      <c r="AO242" s="997"/>
      <c r="AP242" s="997"/>
      <c r="AQ242" s="998"/>
      <c r="AR242" s="990" t="s">
        <v>385</v>
      </c>
      <c r="AS242" s="991"/>
      <c r="AT242" s="991"/>
      <c r="AU242" s="992"/>
      <c r="AV242" s="1013" t="s">
        <v>386</v>
      </c>
      <c r="AW242" s="1014"/>
      <c r="AX242" s="1014"/>
      <c r="AY242" s="1014"/>
      <c r="AZ242" s="1015"/>
      <c r="BA242" s="166"/>
      <c r="BB242" s="166"/>
    </row>
    <row r="243" spans="1:54" s="167" customFormat="1" ht="43.5" customHeight="1" thickBot="1" x14ac:dyDescent="0.25">
      <c r="A243" s="165"/>
      <c r="B243" s="977"/>
      <c r="C243" s="978"/>
      <c r="D243" s="978"/>
      <c r="E243" s="978"/>
      <c r="F243" s="979"/>
      <c r="G243" s="913"/>
      <c r="H243" s="914"/>
      <c r="I243" s="914"/>
      <c r="J243" s="914"/>
      <c r="K243" s="915"/>
      <c r="L243" s="913"/>
      <c r="M243" s="914"/>
      <c r="N243" s="914"/>
      <c r="O243" s="914"/>
      <c r="P243" s="914"/>
      <c r="Q243" s="915"/>
      <c r="R243" s="913"/>
      <c r="S243" s="914"/>
      <c r="T243" s="914"/>
      <c r="U243" s="914"/>
      <c r="V243" s="914"/>
      <c r="W243" s="915"/>
      <c r="X243" s="913"/>
      <c r="Y243" s="914"/>
      <c r="Z243" s="914"/>
      <c r="AA243" s="914"/>
      <c r="AB243" s="914"/>
      <c r="AC243" s="915"/>
      <c r="AD243" s="913"/>
      <c r="AE243" s="914"/>
      <c r="AF243" s="914"/>
      <c r="AG243" s="915"/>
      <c r="AH243" s="988"/>
      <c r="AI243" s="989"/>
      <c r="AJ243" s="993"/>
      <c r="AK243" s="994"/>
      <c r="AL243" s="994"/>
      <c r="AM243" s="995"/>
      <c r="AN243" s="999"/>
      <c r="AO243" s="1000"/>
      <c r="AP243" s="1000"/>
      <c r="AQ243" s="1001"/>
      <c r="AR243" s="993"/>
      <c r="AS243" s="994"/>
      <c r="AT243" s="994"/>
      <c r="AU243" s="995"/>
      <c r="AV243" s="1016"/>
      <c r="AW243" s="1017"/>
      <c r="AX243" s="1017"/>
      <c r="AY243" s="1017"/>
      <c r="AZ243" s="1018"/>
      <c r="BA243" s="166"/>
      <c r="BB243" s="166"/>
    </row>
    <row r="244" spans="1:54" s="167" customFormat="1" ht="27" customHeight="1" x14ac:dyDescent="0.2">
      <c r="A244" s="165"/>
      <c r="B244" s="974" t="s">
        <v>320</v>
      </c>
      <c r="C244" s="975"/>
      <c r="D244" s="975"/>
      <c r="E244" s="975"/>
      <c r="F244" s="976"/>
      <c r="G244" s="910" t="s">
        <v>462</v>
      </c>
      <c r="H244" s="911"/>
      <c r="I244" s="911"/>
      <c r="J244" s="911"/>
      <c r="K244" s="912"/>
      <c r="L244" s="910" t="s">
        <v>382</v>
      </c>
      <c r="M244" s="911"/>
      <c r="N244" s="911"/>
      <c r="O244" s="911"/>
      <c r="P244" s="911"/>
      <c r="Q244" s="912"/>
      <c r="R244" s="910" t="s">
        <v>381</v>
      </c>
      <c r="S244" s="911"/>
      <c r="T244" s="911"/>
      <c r="U244" s="911"/>
      <c r="V244" s="911"/>
      <c r="W244" s="912"/>
      <c r="X244" s="910" t="s">
        <v>383</v>
      </c>
      <c r="Y244" s="911"/>
      <c r="Z244" s="911"/>
      <c r="AA244" s="911"/>
      <c r="AB244" s="911"/>
      <c r="AC244" s="912"/>
      <c r="AD244" s="910" t="s">
        <v>384</v>
      </c>
      <c r="AE244" s="911"/>
      <c r="AF244" s="911"/>
      <c r="AG244" s="912"/>
      <c r="AH244" s="986" t="s">
        <v>306</v>
      </c>
      <c r="AI244" s="987"/>
      <c r="AJ244" s="990" t="s">
        <v>387</v>
      </c>
      <c r="AK244" s="991"/>
      <c r="AL244" s="991"/>
      <c r="AM244" s="992"/>
      <c r="AN244" s="996">
        <v>41369</v>
      </c>
      <c r="AO244" s="997"/>
      <c r="AP244" s="997"/>
      <c r="AQ244" s="998"/>
      <c r="AR244" s="990" t="s">
        <v>385</v>
      </c>
      <c r="AS244" s="991"/>
      <c r="AT244" s="991"/>
      <c r="AU244" s="992"/>
      <c r="AV244" s="1013" t="s">
        <v>386</v>
      </c>
      <c r="AW244" s="1014"/>
      <c r="AX244" s="1014"/>
      <c r="AY244" s="1014"/>
      <c r="AZ244" s="1015"/>
      <c r="BA244" s="166"/>
      <c r="BB244" s="166"/>
    </row>
    <row r="245" spans="1:54" s="167" customFormat="1" ht="39.75" customHeight="1" thickBot="1" x14ac:dyDescent="0.25">
      <c r="A245" s="165"/>
      <c r="B245" s="977"/>
      <c r="C245" s="978"/>
      <c r="D245" s="978"/>
      <c r="E245" s="978"/>
      <c r="F245" s="979"/>
      <c r="G245" s="913"/>
      <c r="H245" s="914"/>
      <c r="I245" s="914"/>
      <c r="J245" s="914"/>
      <c r="K245" s="915"/>
      <c r="L245" s="913"/>
      <c r="M245" s="914"/>
      <c r="N245" s="914"/>
      <c r="O245" s="914"/>
      <c r="P245" s="914"/>
      <c r="Q245" s="915"/>
      <c r="R245" s="913"/>
      <c r="S245" s="914"/>
      <c r="T245" s="914"/>
      <c r="U245" s="914"/>
      <c r="V245" s="914"/>
      <c r="W245" s="915"/>
      <c r="X245" s="913"/>
      <c r="Y245" s="914"/>
      <c r="Z245" s="914"/>
      <c r="AA245" s="914"/>
      <c r="AB245" s="914"/>
      <c r="AC245" s="915"/>
      <c r="AD245" s="913"/>
      <c r="AE245" s="914"/>
      <c r="AF245" s="914"/>
      <c r="AG245" s="915"/>
      <c r="AH245" s="988"/>
      <c r="AI245" s="989"/>
      <c r="AJ245" s="993"/>
      <c r="AK245" s="994"/>
      <c r="AL245" s="994"/>
      <c r="AM245" s="995"/>
      <c r="AN245" s="999"/>
      <c r="AO245" s="1000"/>
      <c r="AP245" s="1000"/>
      <c r="AQ245" s="1001"/>
      <c r="AR245" s="993"/>
      <c r="AS245" s="994"/>
      <c r="AT245" s="994"/>
      <c r="AU245" s="995"/>
      <c r="AV245" s="1016"/>
      <c r="AW245" s="1017"/>
      <c r="AX245" s="1017"/>
      <c r="AY245" s="1017"/>
      <c r="AZ245" s="1018"/>
      <c r="BA245" s="166"/>
      <c r="BB245" s="166"/>
    </row>
    <row r="246" spans="1:54" s="167" customFormat="1" ht="27" customHeight="1" x14ac:dyDescent="0.2">
      <c r="A246" s="165"/>
      <c r="B246" s="974" t="s">
        <v>322</v>
      </c>
      <c r="C246" s="975"/>
      <c r="D246" s="975"/>
      <c r="E246" s="975"/>
      <c r="F246" s="976"/>
      <c r="G246" s="910" t="s">
        <v>461</v>
      </c>
      <c r="H246" s="911"/>
      <c r="I246" s="911"/>
      <c r="J246" s="911"/>
      <c r="K246" s="912"/>
      <c r="L246" s="910" t="s">
        <v>382</v>
      </c>
      <c r="M246" s="911"/>
      <c r="N246" s="911"/>
      <c r="O246" s="911"/>
      <c r="P246" s="911"/>
      <c r="Q246" s="912"/>
      <c r="R246" s="910" t="s">
        <v>381</v>
      </c>
      <c r="S246" s="911"/>
      <c r="T246" s="911"/>
      <c r="U246" s="911"/>
      <c r="V246" s="911"/>
      <c r="W246" s="912"/>
      <c r="X246" s="910" t="s">
        <v>383</v>
      </c>
      <c r="Y246" s="911"/>
      <c r="Z246" s="911"/>
      <c r="AA246" s="911"/>
      <c r="AB246" s="911"/>
      <c r="AC246" s="912"/>
      <c r="AD246" s="910" t="s">
        <v>384</v>
      </c>
      <c r="AE246" s="911"/>
      <c r="AF246" s="911"/>
      <c r="AG246" s="912"/>
      <c r="AH246" s="986" t="s">
        <v>308</v>
      </c>
      <c r="AI246" s="987"/>
      <c r="AJ246" s="990" t="s">
        <v>387</v>
      </c>
      <c r="AK246" s="991"/>
      <c r="AL246" s="991"/>
      <c r="AM246" s="992"/>
      <c r="AN246" s="996">
        <v>41369</v>
      </c>
      <c r="AO246" s="997"/>
      <c r="AP246" s="997"/>
      <c r="AQ246" s="998"/>
      <c r="AR246" s="990" t="s">
        <v>385</v>
      </c>
      <c r="AS246" s="991"/>
      <c r="AT246" s="991"/>
      <c r="AU246" s="992"/>
      <c r="AV246" s="1013" t="s">
        <v>386</v>
      </c>
      <c r="AW246" s="1014"/>
      <c r="AX246" s="1014"/>
      <c r="AY246" s="1014"/>
      <c r="AZ246" s="1015"/>
      <c r="BA246" s="166"/>
      <c r="BB246" s="166"/>
    </row>
    <row r="247" spans="1:54" s="167" customFormat="1" ht="54" customHeight="1" thickBot="1" x14ac:dyDescent="0.25">
      <c r="A247" s="165"/>
      <c r="B247" s="977"/>
      <c r="C247" s="978"/>
      <c r="D247" s="978"/>
      <c r="E247" s="978"/>
      <c r="F247" s="979"/>
      <c r="G247" s="913"/>
      <c r="H247" s="914"/>
      <c r="I247" s="914"/>
      <c r="J247" s="914"/>
      <c r="K247" s="915"/>
      <c r="L247" s="913"/>
      <c r="M247" s="914"/>
      <c r="N247" s="914"/>
      <c r="O247" s="914"/>
      <c r="P247" s="914"/>
      <c r="Q247" s="915"/>
      <c r="R247" s="913"/>
      <c r="S247" s="914"/>
      <c r="T247" s="914"/>
      <c r="U247" s="914"/>
      <c r="V247" s="914"/>
      <c r="W247" s="915"/>
      <c r="X247" s="913"/>
      <c r="Y247" s="914"/>
      <c r="Z247" s="914"/>
      <c r="AA247" s="914"/>
      <c r="AB247" s="914"/>
      <c r="AC247" s="915"/>
      <c r="AD247" s="913"/>
      <c r="AE247" s="914"/>
      <c r="AF247" s="914"/>
      <c r="AG247" s="915"/>
      <c r="AH247" s="988"/>
      <c r="AI247" s="989"/>
      <c r="AJ247" s="993"/>
      <c r="AK247" s="994"/>
      <c r="AL247" s="994"/>
      <c r="AM247" s="995"/>
      <c r="AN247" s="999"/>
      <c r="AO247" s="1000"/>
      <c r="AP247" s="1000"/>
      <c r="AQ247" s="1001"/>
      <c r="AR247" s="993"/>
      <c r="AS247" s="994"/>
      <c r="AT247" s="994"/>
      <c r="AU247" s="995"/>
      <c r="AV247" s="1016"/>
      <c r="AW247" s="1017"/>
      <c r="AX247" s="1017"/>
      <c r="AY247" s="1017"/>
      <c r="AZ247" s="1018"/>
      <c r="BA247" s="166"/>
      <c r="BB247" s="166"/>
    </row>
    <row r="248" spans="1:54" s="167" customFormat="1" ht="27" customHeight="1" x14ac:dyDescent="0.2">
      <c r="A248" s="165"/>
      <c r="B248" s="974" t="s">
        <v>336</v>
      </c>
      <c r="C248" s="975"/>
      <c r="D248" s="975"/>
      <c r="E248" s="975"/>
      <c r="F248" s="976"/>
      <c r="G248" s="910" t="s">
        <v>461</v>
      </c>
      <c r="H248" s="911"/>
      <c r="I248" s="911"/>
      <c r="J248" s="911"/>
      <c r="K248" s="912"/>
      <c r="L248" s="910" t="s">
        <v>382</v>
      </c>
      <c r="M248" s="911"/>
      <c r="N248" s="911"/>
      <c r="O248" s="911"/>
      <c r="P248" s="911"/>
      <c r="Q248" s="912"/>
      <c r="R248" s="910" t="s">
        <v>381</v>
      </c>
      <c r="S248" s="911"/>
      <c r="T248" s="911"/>
      <c r="U248" s="911"/>
      <c r="V248" s="911"/>
      <c r="W248" s="912"/>
      <c r="X248" s="910" t="s">
        <v>383</v>
      </c>
      <c r="Y248" s="911"/>
      <c r="Z248" s="911"/>
      <c r="AA248" s="911"/>
      <c r="AB248" s="911"/>
      <c r="AC248" s="912"/>
      <c r="AD248" s="910" t="s">
        <v>384</v>
      </c>
      <c r="AE248" s="911"/>
      <c r="AF248" s="911"/>
      <c r="AG248" s="912"/>
      <c r="AH248" s="986" t="s">
        <v>310</v>
      </c>
      <c r="AI248" s="987"/>
      <c r="AJ248" s="990" t="s">
        <v>387</v>
      </c>
      <c r="AK248" s="991"/>
      <c r="AL248" s="991"/>
      <c r="AM248" s="992"/>
      <c r="AN248" s="996">
        <v>41369</v>
      </c>
      <c r="AO248" s="997"/>
      <c r="AP248" s="997"/>
      <c r="AQ248" s="998"/>
      <c r="AR248" s="990" t="s">
        <v>385</v>
      </c>
      <c r="AS248" s="991"/>
      <c r="AT248" s="991"/>
      <c r="AU248" s="992"/>
      <c r="AV248" s="1013" t="s">
        <v>386</v>
      </c>
      <c r="AW248" s="1014"/>
      <c r="AX248" s="1014"/>
      <c r="AY248" s="1014"/>
      <c r="AZ248" s="1015"/>
      <c r="BA248" s="166"/>
      <c r="BB248" s="166"/>
    </row>
    <row r="249" spans="1:54" s="167" customFormat="1" ht="42.75" customHeight="1" thickBot="1" x14ac:dyDescent="0.25">
      <c r="A249" s="165"/>
      <c r="B249" s="977"/>
      <c r="C249" s="978"/>
      <c r="D249" s="978"/>
      <c r="E249" s="978"/>
      <c r="F249" s="979"/>
      <c r="G249" s="913"/>
      <c r="H249" s="914"/>
      <c r="I249" s="914"/>
      <c r="J249" s="914"/>
      <c r="K249" s="915"/>
      <c r="L249" s="913"/>
      <c r="M249" s="914"/>
      <c r="N249" s="914"/>
      <c r="O249" s="914"/>
      <c r="P249" s="914"/>
      <c r="Q249" s="915"/>
      <c r="R249" s="913"/>
      <c r="S249" s="914"/>
      <c r="T249" s="914"/>
      <c r="U249" s="914"/>
      <c r="V249" s="914"/>
      <c r="W249" s="915"/>
      <c r="X249" s="913"/>
      <c r="Y249" s="914"/>
      <c r="Z249" s="914"/>
      <c r="AA249" s="914"/>
      <c r="AB249" s="914"/>
      <c r="AC249" s="915"/>
      <c r="AD249" s="913"/>
      <c r="AE249" s="914"/>
      <c r="AF249" s="914"/>
      <c r="AG249" s="915"/>
      <c r="AH249" s="988"/>
      <c r="AI249" s="989"/>
      <c r="AJ249" s="993"/>
      <c r="AK249" s="994"/>
      <c r="AL249" s="994"/>
      <c r="AM249" s="995"/>
      <c r="AN249" s="999"/>
      <c r="AO249" s="1000"/>
      <c r="AP249" s="1000"/>
      <c r="AQ249" s="1001"/>
      <c r="AR249" s="993"/>
      <c r="AS249" s="994"/>
      <c r="AT249" s="994"/>
      <c r="AU249" s="995"/>
      <c r="AV249" s="1016"/>
      <c r="AW249" s="1017"/>
      <c r="AX249" s="1017"/>
      <c r="AY249" s="1017"/>
      <c r="AZ249" s="1018"/>
      <c r="BA249" s="166"/>
      <c r="BB249" s="166"/>
    </row>
    <row r="250" spans="1:54" s="167" customFormat="1" ht="27" customHeight="1" x14ac:dyDescent="0.2">
      <c r="A250" s="165"/>
      <c r="B250" s="916" t="s">
        <v>335</v>
      </c>
      <c r="C250" s="917"/>
      <c r="D250" s="917"/>
      <c r="E250" s="917"/>
      <c r="F250" s="918"/>
      <c r="G250" s="910" t="s">
        <v>461</v>
      </c>
      <c r="H250" s="911"/>
      <c r="I250" s="911"/>
      <c r="J250" s="911"/>
      <c r="K250" s="912"/>
      <c r="L250" s="910" t="s">
        <v>382</v>
      </c>
      <c r="M250" s="911"/>
      <c r="N250" s="911"/>
      <c r="O250" s="911"/>
      <c r="P250" s="911"/>
      <c r="Q250" s="912"/>
      <c r="R250" s="910" t="s">
        <v>381</v>
      </c>
      <c r="S250" s="911"/>
      <c r="T250" s="911"/>
      <c r="U250" s="911"/>
      <c r="V250" s="911"/>
      <c r="W250" s="912"/>
      <c r="X250" s="910" t="s">
        <v>383</v>
      </c>
      <c r="Y250" s="911"/>
      <c r="Z250" s="911"/>
      <c r="AA250" s="911"/>
      <c r="AB250" s="911"/>
      <c r="AC250" s="912"/>
      <c r="AD250" s="910" t="s">
        <v>384</v>
      </c>
      <c r="AE250" s="911"/>
      <c r="AF250" s="911"/>
      <c r="AG250" s="912"/>
      <c r="AH250" s="986" t="s">
        <v>325</v>
      </c>
      <c r="AI250" s="987"/>
      <c r="AJ250" s="990" t="s">
        <v>387</v>
      </c>
      <c r="AK250" s="991"/>
      <c r="AL250" s="991"/>
      <c r="AM250" s="992"/>
      <c r="AN250" s="996">
        <v>41369</v>
      </c>
      <c r="AO250" s="997"/>
      <c r="AP250" s="997"/>
      <c r="AQ250" s="998"/>
      <c r="AR250" s="990" t="s">
        <v>385</v>
      </c>
      <c r="AS250" s="991"/>
      <c r="AT250" s="991"/>
      <c r="AU250" s="992"/>
      <c r="AV250" s="1013" t="s">
        <v>386</v>
      </c>
      <c r="AW250" s="1014"/>
      <c r="AX250" s="1014"/>
      <c r="AY250" s="1014"/>
      <c r="AZ250" s="1015"/>
      <c r="BA250" s="166"/>
      <c r="BB250" s="166"/>
    </row>
    <row r="251" spans="1:54" s="167" customFormat="1" ht="41.25" customHeight="1" thickBot="1" x14ac:dyDescent="0.25">
      <c r="A251" s="165"/>
      <c r="B251" s="919"/>
      <c r="C251" s="920"/>
      <c r="D251" s="920"/>
      <c r="E251" s="920"/>
      <c r="F251" s="921"/>
      <c r="G251" s="913"/>
      <c r="H251" s="914"/>
      <c r="I251" s="914"/>
      <c r="J251" s="914"/>
      <c r="K251" s="915"/>
      <c r="L251" s="913"/>
      <c r="M251" s="914"/>
      <c r="N251" s="914"/>
      <c r="O251" s="914"/>
      <c r="P251" s="914"/>
      <c r="Q251" s="915"/>
      <c r="R251" s="913"/>
      <c r="S251" s="914"/>
      <c r="T251" s="914"/>
      <c r="U251" s="914"/>
      <c r="V251" s="914"/>
      <c r="W251" s="915"/>
      <c r="X251" s="913"/>
      <c r="Y251" s="914"/>
      <c r="Z251" s="914"/>
      <c r="AA251" s="914"/>
      <c r="AB251" s="914"/>
      <c r="AC251" s="915"/>
      <c r="AD251" s="913"/>
      <c r="AE251" s="914"/>
      <c r="AF251" s="914"/>
      <c r="AG251" s="915"/>
      <c r="AH251" s="988"/>
      <c r="AI251" s="989"/>
      <c r="AJ251" s="993"/>
      <c r="AK251" s="994"/>
      <c r="AL251" s="994"/>
      <c r="AM251" s="995"/>
      <c r="AN251" s="999"/>
      <c r="AO251" s="1000"/>
      <c r="AP251" s="1000"/>
      <c r="AQ251" s="1001"/>
      <c r="AR251" s="993"/>
      <c r="AS251" s="994"/>
      <c r="AT251" s="994"/>
      <c r="AU251" s="995"/>
      <c r="AV251" s="1016"/>
      <c r="AW251" s="1017"/>
      <c r="AX251" s="1017"/>
      <c r="AY251" s="1017"/>
      <c r="AZ251" s="1018"/>
      <c r="BA251" s="166"/>
      <c r="BB251" s="166"/>
    </row>
    <row r="252" spans="1:54" s="167" customFormat="1" ht="27" customHeight="1" x14ac:dyDescent="0.2">
      <c r="A252" s="165"/>
      <c r="B252" s="974" t="s">
        <v>333</v>
      </c>
      <c r="C252" s="975"/>
      <c r="D252" s="975"/>
      <c r="E252" s="975"/>
      <c r="F252" s="976"/>
      <c r="G252" s="910" t="s">
        <v>461</v>
      </c>
      <c r="H252" s="911"/>
      <c r="I252" s="911"/>
      <c r="J252" s="911"/>
      <c r="K252" s="912"/>
      <c r="L252" s="910" t="s">
        <v>382</v>
      </c>
      <c r="M252" s="911"/>
      <c r="N252" s="911"/>
      <c r="O252" s="911"/>
      <c r="P252" s="911"/>
      <c r="Q252" s="912"/>
      <c r="R252" s="910" t="s">
        <v>381</v>
      </c>
      <c r="S252" s="911"/>
      <c r="T252" s="911"/>
      <c r="U252" s="911"/>
      <c r="V252" s="911"/>
      <c r="W252" s="912"/>
      <c r="X252" s="910" t="s">
        <v>383</v>
      </c>
      <c r="Y252" s="911"/>
      <c r="Z252" s="911"/>
      <c r="AA252" s="911"/>
      <c r="AB252" s="911"/>
      <c r="AC252" s="912"/>
      <c r="AD252" s="910" t="s">
        <v>384</v>
      </c>
      <c r="AE252" s="911"/>
      <c r="AF252" s="911"/>
      <c r="AG252" s="912"/>
      <c r="AH252" s="986" t="s">
        <v>327</v>
      </c>
      <c r="AI252" s="987"/>
      <c r="AJ252" s="990" t="s">
        <v>387</v>
      </c>
      <c r="AK252" s="991"/>
      <c r="AL252" s="991"/>
      <c r="AM252" s="992"/>
      <c r="AN252" s="996">
        <v>41369</v>
      </c>
      <c r="AO252" s="997"/>
      <c r="AP252" s="997"/>
      <c r="AQ252" s="998"/>
      <c r="AR252" s="990" t="s">
        <v>385</v>
      </c>
      <c r="AS252" s="991"/>
      <c r="AT252" s="991"/>
      <c r="AU252" s="992"/>
      <c r="AV252" s="1013" t="s">
        <v>386</v>
      </c>
      <c r="AW252" s="1014"/>
      <c r="AX252" s="1014"/>
      <c r="AY252" s="1014"/>
      <c r="AZ252" s="1015"/>
      <c r="BA252" s="166"/>
      <c r="BB252" s="166"/>
    </row>
    <row r="253" spans="1:54" s="167" customFormat="1" ht="41.25" customHeight="1" thickBot="1" x14ac:dyDescent="0.25">
      <c r="A253" s="165"/>
      <c r="B253" s="977"/>
      <c r="C253" s="978"/>
      <c r="D253" s="978"/>
      <c r="E253" s="978"/>
      <c r="F253" s="979"/>
      <c r="G253" s="913"/>
      <c r="H253" s="914"/>
      <c r="I253" s="914"/>
      <c r="J253" s="914"/>
      <c r="K253" s="915"/>
      <c r="L253" s="913"/>
      <c r="M253" s="914"/>
      <c r="N253" s="914"/>
      <c r="O253" s="914"/>
      <c r="P253" s="914"/>
      <c r="Q253" s="915"/>
      <c r="R253" s="913"/>
      <c r="S253" s="914"/>
      <c r="T253" s="914"/>
      <c r="U253" s="914"/>
      <c r="V253" s="914"/>
      <c r="W253" s="915"/>
      <c r="X253" s="913"/>
      <c r="Y253" s="914"/>
      <c r="Z253" s="914"/>
      <c r="AA253" s="914"/>
      <c r="AB253" s="914"/>
      <c r="AC253" s="915"/>
      <c r="AD253" s="913"/>
      <c r="AE253" s="914"/>
      <c r="AF253" s="914"/>
      <c r="AG253" s="915"/>
      <c r="AH253" s="988"/>
      <c r="AI253" s="989"/>
      <c r="AJ253" s="993"/>
      <c r="AK253" s="994"/>
      <c r="AL253" s="994"/>
      <c r="AM253" s="995"/>
      <c r="AN253" s="999"/>
      <c r="AO253" s="1000"/>
      <c r="AP253" s="1000"/>
      <c r="AQ253" s="1001"/>
      <c r="AR253" s="993"/>
      <c r="AS253" s="994"/>
      <c r="AT253" s="994"/>
      <c r="AU253" s="995"/>
      <c r="AV253" s="1016"/>
      <c r="AW253" s="1017"/>
      <c r="AX253" s="1017"/>
      <c r="AY253" s="1017"/>
      <c r="AZ253" s="1018"/>
      <c r="BA253" s="166"/>
      <c r="BB253" s="166"/>
    </row>
    <row r="254" spans="1:54" s="167" customFormat="1" ht="27" customHeight="1" x14ac:dyDescent="0.2">
      <c r="A254" s="165"/>
      <c r="B254" s="974" t="s">
        <v>339</v>
      </c>
      <c r="C254" s="975"/>
      <c r="D254" s="975"/>
      <c r="E254" s="975"/>
      <c r="F254" s="976"/>
      <c r="G254" s="910" t="s">
        <v>461</v>
      </c>
      <c r="H254" s="911"/>
      <c r="I254" s="911"/>
      <c r="J254" s="911"/>
      <c r="K254" s="912"/>
      <c r="L254" s="910" t="s">
        <v>382</v>
      </c>
      <c r="M254" s="911"/>
      <c r="N254" s="911"/>
      <c r="O254" s="911"/>
      <c r="P254" s="911"/>
      <c r="Q254" s="912"/>
      <c r="R254" s="910" t="s">
        <v>381</v>
      </c>
      <c r="S254" s="911"/>
      <c r="T254" s="911"/>
      <c r="U254" s="911"/>
      <c r="V254" s="911"/>
      <c r="W254" s="912"/>
      <c r="X254" s="910" t="s">
        <v>383</v>
      </c>
      <c r="Y254" s="911"/>
      <c r="Z254" s="911"/>
      <c r="AA254" s="911"/>
      <c r="AB254" s="911"/>
      <c r="AC254" s="912"/>
      <c r="AD254" s="910" t="s">
        <v>384</v>
      </c>
      <c r="AE254" s="911"/>
      <c r="AF254" s="911"/>
      <c r="AG254" s="912"/>
      <c r="AH254" s="986" t="s">
        <v>337</v>
      </c>
      <c r="AI254" s="987"/>
      <c r="AJ254" s="990" t="s">
        <v>387</v>
      </c>
      <c r="AK254" s="991"/>
      <c r="AL254" s="991"/>
      <c r="AM254" s="992"/>
      <c r="AN254" s="996">
        <v>41369</v>
      </c>
      <c r="AO254" s="997"/>
      <c r="AP254" s="997"/>
      <c r="AQ254" s="998"/>
      <c r="AR254" s="990" t="s">
        <v>385</v>
      </c>
      <c r="AS254" s="991"/>
      <c r="AT254" s="991"/>
      <c r="AU254" s="992"/>
      <c r="AV254" s="1013" t="s">
        <v>386</v>
      </c>
      <c r="AW254" s="1014"/>
      <c r="AX254" s="1014"/>
      <c r="AY254" s="1014"/>
      <c r="AZ254" s="1015"/>
      <c r="BA254" s="166"/>
      <c r="BB254" s="166"/>
    </row>
    <row r="255" spans="1:54" s="167" customFormat="1" ht="42.75" customHeight="1" thickBot="1" x14ac:dyDescent="0.25">
      <c r="A255" s="165"/>
      <c r="B255" s="977"/>
      <c r="C255" s="978"/>
      <c r="D255" s="978"/>
      <c r="E255" s="978"/>
      <c r="F255" s="979"/>
      <c r="G255" s="913"/>
      <c r="H255" s="914"/>
      <c r="I255" s="914"/>
      <c r="J255" s="914"/>
      <c r="K255" s="915"/>
      <c r="L255" s="913"/>
      <c r="M255" s="914"/>
      <c r="N255" s="914"/>
      <c r="O255" s="914"/>
      <c r="P255" s="914"/>
      <c r="Q255" s="915"/>
      <c r="R255" s="913"/>
      <c r="S255" s="914"/>
      <c r="T255" s="914"/>
      <c r="U255" s="914"/>
      <c r="V255" s="914"/>
      <c r="W255" s="915"/>
      <c r="X255" s="913"/>
      <c r="Y255" s="914"/>
      <c r="Z255" s="914"/>
      <c r="AA255" s="914"/>
      <c r="AB255" s="914"/>
      <c r="AC255" s="915"/>
      <c r="AD255" s="913"/>
      <c r="AE255" s="914"/>
      <c r="AF255" s="914"/>
      <c r="AG255" s="915"/>
      <c r="AH255" s="988"/>
      <c r="AI255" s="989"/>
      <c r="AJ255" s="993"/>
      <c r="AK255" s="994"/>
      <c r="AL255" s="994"/>
      <c r="AM255" s="995"/>
      <c r="AN255" s="999"/>
      <c r="AO255" s="1000"/>
      <c r="AP255" s="1000"/>
      <c r="AQ255" s="1001"/>
      <c r="AR255" s="993"/>
      <c r="AS255" s="994"/>
      <c r="AT255" s="994"/>
      <c r="AU255" s="995"/>
      <c r="AV255" s="1016"/>
      <c r="AW255" s="1017"/>
      <c r="AX255" s="1017"/>
      <c r="AY255" s="1017"/>
      <c r="AZ255" s="1018"/>
      <c r="BA255" s="166"/>
      <c r="BB255" s="166"/>
    </row>
    <row r="256" spans="1:54" s="167" customFormat="1" ht="27" customHeight="1" x14ac:dyDescent="0.2">
      <c r="A256" s="165"/>
      <c r="B256" s="974" t="s">
        <v>342</v>
      </c>
      <c r="C256" s="975"/>
      <c r="D256" s="975"/>
      <c r="E256" s="975"/>
      <c r="F256" s="976"/>
      <c r="G256" s="910" t="s">
        <v>461</v>
      </c>
      <c r="H256" s="911"/>
      <c r="I256" s="911"/>
      <c r="J256" s="911"/>
      <c r="K256" s="912"/>
      <c r="L256" s="910" t="s">
        <v>382</v>
      </c>
      <c r="M256" s="911"/>
      <c r="N256" s="911"/>
      <c r="O256" s="911"/>
      <c r="P256" s="911"/>
      <c r="Q256" s="912"/>
      <c r="R256" s="910" t="s">
        <v>381</v>
      </c>
      <c r="S256" s="911"/>
      <c r="T256" s="911"/>
      <c r="U256" s="911"/>
      <c r="V256" s="911"/>
      <c r="W256" s="912"/>
      <c r="X256" s="910" t="s">
        <v>383</v>
      </c>
      <c r="Y256" s="911"/>
      <c r="Z256" s="911"/>
      <c r="AA256" s="911"/>
      <c r="AB256" s="911"/>
      <c r="AC256" s="912"/>
      <c r="AD256" s="910" t="s">
        <v>384</v>
      </c>
      <c r="AE256" s="911"/>
      <c r="AF256" s="911"/>
      <c r="AG256" s="912"/>
      <c r="AH256" s="986" t="s">
        <v>343</v>
      </c>
      <c r="AI256" s="987"/>
      <c r="AJ256" s="990" t="s">
        <v>387</v>
      </c>
      <c r="AK256" s="991"/>
      <c r="AL256" s="991"/>
      <c r="AM256" s="992"/>
      <c r="AN256" s="996">
        <v>41369</v>
      </c>
      <c r="AO256" s="997"/>
      <c r="AP256" s="997"/>
      <c r="AQ256" s="998"/>
      <c r="AR256" s="990" t="s">
        <v>385</v>
      </c>
      <c r="AS256" s="991"/>
      <c r="AT256" s="991"/>
      <c r="AU256" s="992"/>
      <c r="AV256" s="1013" t="s">
        <v>386</v>
      </c>
      <c r="AW256" s="1014"/>
      <c r="AX256" s="1014"/>
      <c r="AY256" s="1014"/>
      <c r="AZ256" s="1015"/>
      <c r="BA256" s="166"/>
      <c r="BB256" s="166"/>
    </row>
    <row r="257" spans="1:54" s="167" customFormat="1" ht="52.5" customHeight="1" thickBot="1" x14ac:dyDescent="0.25">
      <c r="A257" s="165"/>
      <c r="B257" s="977"/>
      <c r="C257" s="978"/>
      <c r="D257" s="978"/>
      <c r="E257" s="978"/>
      <c r="F257" s="979"/>
      <c r="G257" s="913"/>
      <c r="H257" s="914"/>
      <c r="I257" s="914"/>
      <c r="J257" s="914"/>
      <c r="K257" s="915"/>
      <c r="L257" s="913"/>
      <c r="M257" s="914"/>
      <c r="N257" s="914"/>
      <c r="O257" s="914"/>
      <c r="P257" s="914"/>
      <c r="Q257" s="915"/>
      <c r="R257" s="913"/>
      <c r="S257" s="914"/>
      <c r="T257" s="914"/>
      <c r="U257" s="914"/>
      <c r="V257" s="914"/>
      <c r="W257" s="915"/>
      <c r="X257" s="913"/>
      <c r="Y257" s="914"/>
      <c r="Z257" s="914"/>
      <c r="AA257" s="914"/>
      <c r="AB257" s="914"/>
      <c r="AC257" s="915"/>
      <c r="AD257" s="913"/>
      <c r="AE257" s="914"/>
      <c r="AF257" s="914"/>
      <c r="AG257" s="915"/>
      <c r="AH257" s="988"/>
      <c r="AI257" s="989"/>
      <c r="AJ257" s="993"/>
      <c r="AK257" s="994"/>
      <c r="AL257" s="994"/>
      <c r="AM257" s="995"/>
      <c r="AN257" s="999"/>
      <c r="AO257" s="1000"/>
      <c r="AP257" s="1000"/>
      <c r="AQ257" s="1001"/>
      <c r="AR257" s="993"/>
      <c r="AS257" s="994"/>
      <c r="AT257" s="994"/>
      <c r="AU257" s="995"/>
      <c r="AV257" s="1016"/>
      <c r="AW257" s="1017"/>
      <c r="AX257" s="1017"/>
      <c r="AY257" s="1017"/>
      <c r="AZ257" s="1018"/>
      <c r="BA257" s="166"/>
      <c r="BB257" s="166"/>
    </row>
    <row r="258" spans="1:54" s="167" customFormat="1" ht="27" customHeight="1" x14ac:dyDescent="0.2">
      <c r="A258" s="165"/>
      <c r="B258" s="974" t="s">
        <v>449</v>
      </c>
      <c r="C258" s="975"/>
      <c r="D258" s="975"/>
      <c r="E258" s="975"/>
      <c r="F258" s="976"/>
      <c r="G258" s="910" t="s">
        <v>461</v>
      </c>
      <c r="H258" s="911"/>
      <c r="I258" s="911"/>
      <c r="J258" s="911"/>
      <c r="K258" s="912"/>
      <c r="L258" s="910" t="s">
        <v>382</v>
      </c>
      <c r="M258" s="911"/>
      <c r="N258" s="911"/>
      <c r="O258" s="911"/>
      <c r="P258" s="911"/>
      <c r="Q258" s="912"/>
      <c r="R258" s="910" t="s">
        <v>381</v>
      </c>
      <c r="S258" s="911"/>
      <c r="T258" s="911"/>
      <c r="U258" s="911"/>
      <c r="V258" s="911"/>
      <c r="W258" s="912"/>
      <c r="X258" s="910" t="s">
        <v>383</v>
      </c>
      <c r="Y258" s="911"/>
      <c r="Z258" s="911"/>
      <c r="AA258" s="911"/>
      <c r="AB258" s="911"/>
      <c r="AC258" s="912"/>
      <c r="AD258" s="910" t="s">
        <v>384</v>
      </c>
      <c r="AE258" s="911"/>
      <c r="AF258" s="911"/>
      <c r="AG258" s="912"/>
      <c r="AH258" s="986" t="s">
        <v>346</v>
      </c>
      <c r="AI258" s="987"/>
      <c r="AJ258" s="990" t="s">
        <v>387</v>
      </c>
      <c r="AK258" s="991"/>
      <c r="AL258" s="991"/>
      <c r="AM258" s="992"/>
      <c r="AN258" s="996">
        <v>41369</v>
      </c>
      <c r="AO258" s="997"/>
      <c r="AP258" s="997"/>
      <c r="AQ258" s="998"/>
      <c r="AR258" s="990" t="s">
        <v>385</v>
      </c>
      <c r="AS258" s="991"/>
      <c r="AT258" s="991"/>
      <c r="AU258" s="992"/>
      <c r="AV258" s="1013" t="s">
        <v>386</v>
      </c>
      <c r="AW258" s="1014"/>
      <c r="AX258" s="1014"/>
      <c r="AY258" s="1014"/>
      <c r="AZ258" s="1015"/>
      <c r="BA258" s="166"/>
      <c r="BB258" s="166"/>
    </row>
    <row r="259" spans="1:54" s="167" customFormat="1" ht="52.5" customHeight="1" thickBot="1" x14ac:dyDescent="0.25">
      <c r="A259" s="165"/>
      <c r="B259" s="977"/>
      <c r="C259" s="978"/>
      <c r="D259" s="978"/>
      <c r="E259" s="978"/>
      <c r="F259" s="979"/>
      <c r="G259" s="913"/>
      <c r="H259" s="914"/>
      <c r="I259" s="914"/>
      <c r="J259" s="914"/>
      <c r="K259" s="915"/>
      <c r="L259" s="913"/>
      <c r="M259" s="914"/>
      <c r="N259" s="914"/>
      <c r="O259" s="914"/>
      <c r="P259" s="914"/>
      <c r="Q259" s="915"/>
      <c r="R259" s="913"/>
      <c r="S259" s="914"/>
      <c r="T259" s="914"/>
      <c r="U259" s="914"/>
      <c r="V259" s="914"/>
      <c r="W259" s="915"/>
      <c r="X259" s="913"/>
      <c r="Y259" s="914"/>
      <c r="Z259" s="914"/>
      <c r="AA259" s="914"/>
      <c r="AB259" s="914"/>
      <c r="AC259" s="915"/>
      <c r="AD259" s="913"/>
      <c r="AE259" s="914"/>
      <c r="AF259" s="914"/>
      <c r="AG259" s="915"/>
      <c r="AH259" s="988"/>
      <c r="AI259" s="989"/>
      <c r="AJ259" s="993"/>
      <c r="AK259" s="994"/>
      <c r="AL259" s="994"/>
      <c r="AM259" s="995"/>
      <c r="AN259" s="999"/>
      <c r="AO259" s="1000"/>
      <c r="AP259" s="1000"/>
      <c r="AQ259" s="1001"/>
      <c r="AR259" s="993"/>
      <c r="AS259" s="994"/>
      <c r="AT259" s="994"/>
      <c r="AU259" s="995"/>
      <c r="AV259" s="1016"/>
      <c r="AW259" s="1017"/>
      <c r="AX259" s="1017"/>
      <c r="AY259" s="1017"/>
      <c r="AZ259" s="1018"/>
      <c r="BA259" s="166"/>
      <c r="BB259" s="166"/>
    </row>
    <row r="260" spans="1:54" s="167" customFormat="1" ht="27" customHeight="1" x14ac:dyDescent="0.2">
      <c r="A260" s="165"/>
      <c r="B260" s="974" t="s">
        <v>389</v>
      </c>
      <c r="C260" s="975"/>
      <c r="D260" s="975"/>
      <c r="E260" s="975"/>
      <c r="F260" s="976"/>
      <c r="G260" s="910" t="s">
        <v>461</v>
      </c>
      <c r="H260" s="911"/>
      <c r="I260" s="911"/>
      <c r="J260" s="911"/>
      <c r="K260" s="912"/>
      <c r="L260" s="910" t="s">
        <v>382</v>
      </c>
      <c r="M260" s="911"/>
      <c r="N260" s="911"/>
      <c r="O260" s="911"/>
      <c r="P260" s="911"/>
      <c r="Q260" s="912"/>
      <c r="R260" s="910" t="s">
        <v>381</v>
      </c>
      <c r="S260" s="911"/>
      <c r="T260" s="911"/>
      <c r="U260" s="911"/>
      <c r="V260" s="911"/>
      <c r="W260" s="912"/>
      <c r="X260" s="910" t="s">
        <v>383</v>
      </c>
      <c r="Y260" s="911"/>
      <c r="Z260" s="911"/>
      <c r="AA260" s="911"/>
      <c r="AB260" s="911"/>
      <c r="AC260" s="912"/>
      <c r="AD260" s="910" t="s">
        <v>384</v>
      </c>
      <c r="AE260" s="911"/>
      <c r="AF260" s="911"/>
      <c r="AG260" s="912"/>
      <c r="AH260" s="986" t="s">
        <v>348</v>
      </c>
      <c r="AI260" s="987"/>
      <c r="AJ260" s="990" t="s">
        <v>387</v>
      </c>
      <c r="AK260" s="991"/>
      <c r="AL260" s="991"/>
      <c r="AM260" s="992"/>
      <c r="AN260" s="996">
        <v>41369</v>
      </c>
      <c r="AO260" s="997"/>
      <c r="AP260" s="997"/>
      <c r="AQ260" s="998"/>
      <c r="AR260" s="990" t="s">
        <v>385</v>
      </c>
      <c r="AS260" s="991"/>
      <c r="AT260" s="991"/>
      <c r="AU260" s="992"/>
      <c r="AV260" s="1013" t="s">
        <v>386</v>
      </c>
      <c r="AW260" s="1014"/>
      <c r="AX260" s="1014"/>
      <c r="AY260" s="1014"/>
      <c r="AZ260" s="1015"/>
      <c r="BA260" s="166"/>
      <c r="BB260" s="166"/>
    </row>
    <row r="261" spans="1:54" s="167" customFormat="1" ht="42.75" customHeight="1" thickBot="1" x14ac:dyDescent="0.25">
      <c r="A261" s="165"/>
      <c r="B261" s="977"/>
      <c r="C261" s="978"/>
      <c r="D261" s="978"/>
      <c r="E261" s="978"/>
      <c r="F261" s="979"/>
      <c r="G261" s="913"/>
      <c r="H261" s="914"/>
      <c r="I261" s="914"/>
      <c r="J261" s="914"/>
      <c r="K261" s="915"/>
      <c r="L261" s="913"/>
      <c r="M261" s="914"/>
      <c r="N261" s="914"/>
      <c r="O261" s="914"/>
      <c r="P261" s="914"/>
      <c r="Q261" s="915"/>
      <c r="R261" s="913"/>
      <c r="S261" s="914"/>
      <c r="T261" s="914"/>
      <c r="U261" s="914"/>
      <c r="V261" s="914"/>
      <c r="W261" s="915"/>
      <c r="X261" s="913"/>
      <c r="Y261" s="914"/>
      <c r="Z261" s="914"/>
      <c r="AA261" s="914"/>
      <c r="AB261" s="914"/>
      <c r="AC261" s="915"/>
      <c r="AD261" s="913"/>
      <c r="AE261" s="914"/>
      <c r="AF261" s="914"/>
      <c r="AG261" s="915"/>
      <c r="AH261" s="988"/>
      <c r="AI261" s="989"/>
      <c r="AJ261" s="993"/>
      <c r="AK261" s="994"/>
      <c r="AL261" s="994"/>
      <c r="AM261" s="995"/>
      <c r="AN261" s="999"/>
      <c r="AO261" s="1000"/>
      <c r="AP261" s="1000"/>
      <c r="AQ261" s="1001"/>
      <c r="AR261" s="993"/>
      <c r="AS261" s="994"/>
      <c r="AT261" s="994"/>
      <c r="AU261" s="995"/>
      <c r="AV261" s="1016"/>
      <c r="AW261" s="1017"/>
      <c r="AX261" s="1017"/>
      <c r="AY261" s="1017"/>
      <c r="AZ261" s="1018"/>
      <c r="BA261" s="166"/>
      <c r="BB261" s="166"/>
    </row>
    <row r="262" spans="1:54" s="167" customFormat="1" ht="27" customHeight="1" x14ac:dyDescent="0.2">
      <c r="A262" s="165"/>
      <c r="B262" s="974" t="s">
        <v>352</v>
      </c>
      <c r="C262" s="975"/>
      <c r="D262" s="975"/>
      <c r="E262" s="975"/>
      <c r="F262" s="976"/>
      <c r="G262" s="910" t="s">
        <v>461</v>
      </c>
      <c r="H262" s="911"/>
      <c r="I262" s="911"/>
      <c r="J262" s="911"/>
      <c r="K262" s="912"/>
      <c r="L262" s="910" t="s">
        <v>382</v>
      </c>
      <c r="M262" s="911"/>
      <c r="N262" s="911"/>
      <c r="O262" s="911"/>
      <c r="P262" s="911"/>
      <c r="Q262" s="912"/>
      <c r="R262" s="910" t="s">
        <v>381</v>
      </c>
      <c r="S262" s="911"/>
      <c r="T262" s="911"/>
      <c r="U262" s="911"/>
      <c r="V262" s="911"/>
      <c r="W262" s="912"/>
      <c r="X262" s="910" t="s">
        <v>383</v>
      </c>
      <c r="Y262" s="911"/>
      <c r="Z262" s="911"/>
      <c r="AA262" s="911"/>
      <c r="AB262" s="911"/>
      <c r="AC262" s="912"/>
      <c r="AD262" s="910" t="s">
        <v>384</v>
      </c>
      <c r="AE262" s="911"/>
      <c r="AF262" s="911"/>
      <c r="AG262" s="912"/>
      <c r="AH262" s="986" t="s">
        <v>355</v>
      </c>
      <c r="AI262" s="987"/>
      <c r="AJ262" s="990" t="s">
        <v>387</v>
      </c>
      <c r="AK262" s="991"/>
      <c r="AL262" s="991"/>
      <c r="AM262" s="992"/>
      <c r="AN262" s="996">
        <v>41369</v>
      </c>
      <c r="AO262" s="997"/>
      <c r="AP262" s="997"/>
      <c r="AQ262" s="998"/>
      <c r="AR262" s="990" t="s">
        <v>385</v>
      </c>
      <c r="AS262" s="991"/>
      <c r="AT262" s="991"/>
      <c r="AU262" s="992"/>
      <c r="AV262" s="1013" t="s">
        <v>386</v>
      </c>
      <c r="AW262" s="1014"/>
      <c r="AX262" s="1014"/>
      <c r="AY262" s="1014"/>
      <c r="AZ262" s="1015"/>
      <c r="BA262" s="166"/>
      <c r="BB262" s="166"/>
    </row>
    <row r="263" spans="1:54" s="167" customFormat="1" ht="42" customHeight="1" thickBot="1" x14ac:dyDescent="0.25">
      <c r="A263" s="165"/>
      <c r="B263" s="977"/>
      <c r="C263" s="978"/>
      <c r="D263" s="978"/>
      <c r="E263" s="978"/>
      <c r="F263" s="979"/>
      <c r="G263" s="913"/>
      <c r="H263" s="914"/>
      <c r="I263" s="914"/>
      <c r="J263" s="914"/>
      <c r="K263" s="915"/>
      <c r="L263" s="913"/>
      <c r="M263" s="914"/>
      <c r="N263" s="914"/>
      <c r="O263" s="914"/>
      <c r="P263" s="914"/>
      <c r="Q263" s="915"/>
      <c r="R263" s="913"/>
      <c r="S263" s="914"/>
      <c r="T263" s="914"/>
      <c r="U263" s="914"/>
      <c r="V263" s="914"/>
      <c r="W263" s="915"/>
      <c r="X263" s="913"/>
      <c r="Y263" s="914"/>
      <c r="Z263" s="914"/>
      <c r="AA263" s="914"/>
      <c r="AB263" s="914"/>
      <c r="AC263" s="915"/>
      <c r="AD263" s="913"/>
      <c r="AE263" s="914"/>
      <c r="AF263" s="914"/>
      <c r="AG263" s="915"/>
      <c r="AH263" s="988"/>
      <c r="AI263" s="989"/>
      <c r="AJ263" s="993"/>
      <c r="AK263" s="994"/>
      <c r="AL263" s="994"/>
      <c r="AM263" s="995"/>
      <c r="AN263" s="999"/>
      <c r="AO263" s="1000"/>
      <c r="AP263" s="1000"/>
      <c r="AQ263" s="1001"/>
      <c r="AR263" s="993"/>
      <c r="AS263" s="994"/>
      <c r="AT263" s="994"/>
      <c r="AU263" s="995"/>
      <c r="AV263" s="1016"/>
      <c r="AW263" s="1017"/>
      <c r="AX263" s="1017"/>
      <c r="AY263" s="1017"/>
      <c r="AZ263" s="1018"/>
      <c r="BA263" s="166"/>
      <c r="BB263" s="166"/>
    </row>
    <row r="264" spans="1:54" s="167" customFormat="1" ht="27" customHeight="1" x14ac:dyDescent="0.2">
      <c r="A264" s="165"/>
      <c r="B264" s="974" t="s">
        <v>353</v>
      </c>
      <c r="C264" s="975"/>
      <c r="D264" s="975"/>
      <c r="E264" s="975"/>
      <c r="F264" s="976"/>
      <c r="G264" s="910" t="s">
        <v>461</v>
      </c>
      <c r="H264" s="911"/>
      <c r="I264" s="911"/>
      <c r="J264" s="911"/>
      <c r="K264" s="912"/>
      <c r="L264" s="910" t="s">
        <v>382</v>
      </c>
      <c r="M264" s="911"/>
      <c r="N264" s="911"/>
      <c r="O264" s="911"/>
      <c r="P264" s="911"/>
      <c r="Q264" s="912"/>
      <c r="R264" s="910" t="s">
        <v>381</v>
      </c>
      <c r="S264" s="911"/>
      <c r="T264" s="911"/>
      <c r="U264" s="911"/>
      <c r="V264" s="911"/>
      <c r="W264" s="912"/>
      <c r="X264" s="910" t="s">
        <v>383</v>
      </c>
      <c r="Y264" s="911"/>
      <c r="Z264" s="911"/>
      <c r="AA264" s="911"/>
      <c r="AB264" s="911"/>
      <c r="AC264" s="912"/>
      <c r="AD264" s="910" t="s">
        <v>384</v>
      </c>
      <c r="AE264" s="911"/>
      <c r="AF264" s="911"/>
      <c r="AG264" s="912"/>
      <c r="AH264" s="986" t="s">
        <v>357</v>
      </c>
      <c r="AI264" s="987"/>
      <c r="AJ264" s="990" t="s">
        <v>387</v>
      </c>
      <c r="AK264" s="991"/>
      <c r="AL264" s="991"/>
      <c r="AM264" s="992"/>
      <c r="AN264" s="996">
        <v>41369</v>
      </c>
      <c r="AO264" s="997"/>
      <c r="AP264" s="997"/>
      <c r="AQ264" s="998"/>
      <c r="AR264" s="990" t="s">
        <v>385</v>
      </c>
      <c r="AS264" s="991"/>
      <c r="AT264" s="991"/>
      <c r="AU264" s="992"/>
      <c r="AV264" s="1013" t="s">
        <v>386</v>
      </c>
      <c r="AW264" s="1014"/>
      <c r="AX264" s="1014"/>
      <c r="AY264" s="1014"/>
      <c r="AZ264" s="1015"/>
      <c r="BA264" s="166"/>
      <c r="BB264" s="166"/>
    </row>
    <row r="265" spans="1:54" s="167" customFormat="1" ht="52.5" customHeight="1" thickBot="1" x14ac:dyDescent="0.25">
      <c r="A265" s="165"/>
      <c r="B265" s="977"/>
      <c r="C265" s="978"/>
      <c r="D265" s="978"/>
      <c r="E265" s="978"/>
      <c r="F265" s="979"/>
      <c r="G265" s="913"/>
      <c r="H265" s="914"/>
      <c r="I265" s="914"/>
      <c r="J265" s="914"/>
      <c r="K265" s="915"/>
      <c r="L265" s="913"/>
      <c r="M265" s="914"/>
      <c r="N265" s="914"/>
      <c r="O265" s="914"/>
      <c r="P265" s="914"/>
      <c r="Q265" s="915"/>
      <c r="R265" s="913"/>
      <c r="S265" s="914"/>
      <c r="T265" s="914"/>
      <c r="U265" s="914"/>
      <c r="V265" s="914"/>
      <c r="W265" s="915"/>
      <c r="X265" s="913"/>
      <c r="Y265" s="914"/>
      <c r="Z265" s="914"/>
      <c r="AA265" s="914"/>
      <c r="AB265" s="914"/>
      <c r="AC265" s="915"/>
      <c r="AD265" s="913"/>
      <c r="AE265" s="914"/>
      <c r="AF265" s="914"/>
      <c r="AG265" s="915"/>
      <c r="AH265" s="988"/>
      <c r="AI265" s="989"/>
      <c r="AJ265" s="993"/>
      <c r="AK265" s="994"/>
      <c r="AL265" s="994"/>
      <c r="AM265" s="995"/>
      <c r="AN265" s="999"/>
      <c r="AO265" s="1000"/>
      <c r="AP265" s="1000"/>
      <c r="AQ265" s="1001"/>
      <c r="AR265" s="993"/>
      <c r="AS265" s="994"/>
      <c r="AT265" s="994"/>
      <c r="AU265" s="995"/>
      <c r="AV265" s="1016"/>
      <c r="AW265" s="1017"/>
      <c r="AX265" s="1017"/>
      <c r="AY265" s="1017"/>
      <c r="AZ265" s="1018"/>
      <c r="BA265" s="166"/>
      <c r="BB265" s="166"/>
    </row>
    <row r="266" spans="1:54" s="167" customFormat="1" ht="27" customHeight="1" x14ac:dyDescent="0.2">
      <c r="A266" s="165"/>
      <c r="B266" s="916" t="s">
        <v>354</v>
      </c>
      <c r="C266" s="917"/>
      <c r="D266" s="917"/>
      <c r="E266" s="917"/>
      <c r="F266" s="918"/>
      <c r="G266" s="910" t="s">
        <v>461</v>
      </c>
      <c r="H266" s="911"/>
      <c r="I266" s="911"/>
      <c r="J266" s="911"/>
      <c r="K266" s="912"/>
      <c r="L266" s="910" t="s">
        <v>382</v>
      </c>
      <c r="M266" s="911"/>
      <c r="N266" s="911"/>
      <c r="O266" s="911"/>
      <c r="P266" s="911"/>
      <c r="Q266" s="912"/>
      <c r="R266" s="910" t="s">
        <v>381</v>
      </c>
      <c r="S266" s="911"/>
      <c r="T266" s="911"/>
      <c r="U266" s="911"/>
      <c r="V266" s="911"/>
      <c r="W266" s="912"/>
      <c r="X266" s="910" t="s">
        <v>383</v>
      </c>
      <c r="Y266" s="911"/>
      <c r="Z266" s="911"/>
      <c r="AA266" s="911"/>
      <c r="AB266" s="911"/>
      <c r="AC266" s="912"/>
      <c r="AD266" s="910" t="s">
        <v>384</v>
      </c>
      <c r="AE266" s="911"/>
      <c r="AF266" s="911"/>
      <c r="AG266" s="912"/>
      <c r="AH266" s="986" t="s">
        <v>362</v>
      </c>
      <c r="AI266" s="987"/>
      <c r="AJ266" s="990" t="s">
        <v>387</v>
      </c>
      <c r="AK266" s="991"/>
      <c r="AL266" s="991"/>
      <c r="AM266" s="992"/>
      <c r="AN266" s="996">
        <v>41369</v>
      </c>
      <c r="AO266" s="997"/>
      <c r="AP266" s="997"/>
      <c r="AQ266" s="998"/>
      <c r="AR266" s="990" t="s">
        <v>385</v>
      </c>
      <c r="AS266" s="991"/>
      <c r="AT266" s="991"/>
      <c r="AU266" s="992"/>
      <c r="AV266" s="1013" t="s">
        <v>386</v>
      </c>
      <c r="AW266" s="1014"/>
      <c r="AX266" s="1014"/>
      <c r="AY266" s="1014"/>
      <c r="AZ266" s="1015"/>
      <c r="BA266" s="166"/>
      <c r="BB266" s="166"/>
    </row>
    <row r="267" spans="1:54" s="167" customFormat="1" ht="41.25" customHeight="1" thickBot="1" x14ac:dyDescent="0.25">
      <c r="A267" s="165"/>
      <c r="B267" s="919"/>
      <c r="C267" s="920"/>
      <c r="D267" s="920"/>
      <c r="E267" s="920"/>
      <c r="F267" s="921"/>
      <c r="G267" s="913"/>
      <c r="H267" s="914"/>
      <c r="I267" s="914"/>
      <c r="J267" s="914"/>
      <c r="K267" s="915"/>
      <c r="L267" s="913"/>
      <c r="M267" s="914"/>
      <c r="N267" s="914"/>
      <c r="O267" s="914"/>
      <c r="P267" s="914"/>
      <c r="Q267" s="915"/>
      <c r="R267" s="913"/>
      <c r="S267" s="914"/>
      <c r="T267" s="914"/>
      <c r="U267" s="914"/>
      <c r="V267" s="914"/>
      <c r="W267" s="915"/>
      <c r="X267" s="913"/>
      <c r="Y267" s="914"/>
      <c r="Z267" s="914"/>
      <c r="AA267" s="914"/>
      <c r="AB267" s="914"/>
      <c r="AC267" s="915"/>
      <c r="AD267" s="913"/>
      <c r="AE267" s="914"/>
      <c r="AF267" s="914"/>
      <c r="AG267" s="915"/>
      <c r="AH267" s="988"/>
      <c r="AI267" s="989"/>
      <c r="AJ267" s="993"/>
      <c r="AK267" s="994"/>
      <c r="AL267" s="994"/>
      <c r="AM267" s="995"/>
      <c r="AN267" s="999"/>
      <c r="AO267" s="1000"/>
      <c r="AP267" s="1000"/>
      <c r="AQ267" s="1001"/>
      <c r="AR267" s="993"/>
      <c r="AS267" s="994"/>
      <c r="AT267" s="994"/>
      <c r="AU267" s="995"/>
      <c r="AV267" s="1016"/>
      <c r="AW267" s="1017"/>
      <c r="AX267" s="1017"/>
      <c r="AY267" s="1017"/>
      <c r="AZ267" s="1018"/>
      <c r="BA267" s="166"/>
      <c r="BB267" s="166"/>
    </row>
    <row r="268" spans="1:54" s="167" customFormat="1" ht="27" customHeight="1" x14ac:dyDescent="0.2">
      <c r="A268" s="165"/>
      <c r="B268" s="974" t="s">
        <v>361</v>
      </c>
      <c r="C268" s="975"/>
      <c r="D268" s="975"/>
      <c r="E268" s="975"/>
      <c r="F268" s="976"/>
      <c r="G268" s="910" t="s">
        <v>461</v>
      </c>
      <c r="H268" s="911"/>
      <c r="I268" s="911"/>
      <c r="J268" s="911"/>
      <c r="K268" s="912"/>
      <c r="L268" s="910" t="s">
        <v>382</v>
      </c>
      <c r="M268" s="911"/>
      <c r="N268" s="911"/>
      <c r="O268" s="911"/>
      <c r="P268" s="911"/>
      <c r="Q268" s="912"/>
      <c r="R268" s="910" t="s">
        <v>381</v>
      </c>
      <c r="S268" s="911"/>
      <c r="T268" s="911"/>
      <c r="U268" s="911"/>
      <c r="V268" s="911"/>
      <c r="W268" s="912"/>
      <c r="X268" s="910" t="s">
        <v>383</v>
      </c>
      <c r="Y268" s="911"/>
      <c r="Z268" s="911"/>
      <c r="AA268" s="911"/>
      <c r="AB268" s="911"/>
      <c r="AC268" s="912"/>
      <c r="AD268" s="910" t="s">
        <v>384</v>
      </c>
      <c r="AE268" s="911"/>
      <c r="AF268" s="911"/>
      <c r="AG268" s="912"/>
      <c r="AH268" s="986" t="s">
        <v>365</v>
      </c>
      <c r="AI268" s="987"/>
      <c r="AJ268" s="990" t="s">
        <v>387</v>
      </c>
      <c r="AK268" s="991"/>
      <c r="AL268" s="991"/>
      <c r="AM268" s="992"/>
      <c r="AN268" s="996">
        <v>41369</v>
      </c>
      <c r="AO268" s="997"/>
      <c r="AP268" s="997"/>
      <c r="AQ268" s="998"/>
      <c r="AR268" s="990" t="s">
        <v>385</v>
      </c>
      <c r="AS268" s="991"/>
      <c r="AT268" s="991"/>
      <c r="AU268" s="992"/>
      <c r="AV268" s="1013" t="s">
        <v>386</v>
      </c>
      <c r="AW268" s="1014"/>
      <c r="AX268" s="1014"/>
      <c r="AY268" s="1014"/>
      <c r="AZ268" s="1015"/>
      <c r="BA268" s="166"/>
      <c r="BB268" s="166"/>
    </row>
    <row r="269" spans="1:54" s="167" customFormat="1" ht="41.25" customHeight="1" thickBot="1" x14ac:dyDescent="0.25">
      <c r="A269" s="165"/>
      <c r="B269" s="977"/>
      <c r="C269" s="978"/>
      <c r="D269" s="978"/>
      <c r="E269" s="978"/>
      <c r="F269" s="979"/>
      <c r="G269" s="913"/>
      <c r="H269" s="914"/>
      <c r="I269" s="914"/>
      <c r="J269" s="914"/>
      <c r="K269" s="915"/>
      <c r="L269" s="913"/>
      <c r="M269" s="914"/>
      <c r="N269" s="914"/>
      <c r="O269" s="914"/>
      <c r="P269" s="914"/>
      <c r="Q269" s="915"/>
      <c r="R269" s="913"/>
      <c r="S269" s="914"/>
      <c r="T269" s="914"/>
      <c r="U269" s="914"/>
      <c r="V269" s="914"/>
      <c r="W269" s="915"/>
      <c r="X269" s="913"/>
      <c r="Y269" s="914"/>
      <c r="Z269" s="914"/>
      <c r="AA269" s="914"/>
      <c r="AB269" s="914"/>
      <c r="AC269" s="915"/>
      <c r="AD269" s="913"/>
      <c r="AE269" s="914"/>
      <c r="AF269" s="914"/>
      <c r="AG269" s="915"/>
      <c r="AH269" s="988"/>
      <c r="AI269" s="989"/>
      <c r="AJ269" s="993"/>
      <c r="AK269" s="994"/>
      <c r="AL269" s="994"/>
      <c r="AM269" s="995"/>
      <c r="AN269" s="999"/>
      <c r="AO269" s="1000"/>
      <c r="AP269" s="1000"/>
      <c r="AQ269" s="1001"/>
      <c r="AR269" s="993"/>
      <c r="AS269" s="994"/>
      <c r="AT269" s="994"/>
      <c r="AU269" s="995"/>
      <c r="AV269" s="1016"/>
      <c r="AW269" s="1017"/>
      <c r="AX269" s="1017"/>
      <c r="AY269" s="1017"/>
      <c r="AZ269" s="1018"/>
      <c r="BA269" s="166"/>
      <c r="BB269" s="166"/>
    </row>
    <row r="270" spans="1:54" s="167" customFormat="1" ht="27" customHeight="1" x14ac:dyDescent="0.2">
      <c r="A270" s="165"/>
      <c r="B270" s="974" t="s">
        <v>364</v>
      </c>
      <c r="C270" s="975"/>
      <c r="D270" s="975"/>
      <c r="E270" s="975"/>
      <c r="F270" s="976"/>
      <c r="G270" s="910" t="s">
        <v>461</v>
      </c>
      <c r="H270" s="911"/>
      <c r="I270" s="911"/>
      <c r="J270" s="911"/>
      <c r="K270" s="912"/>
      <c r="L270" s="910" t="s">
        <v>382</v>
      </c>
      <c r="M270" s="911"/>
      <c r="N270" s="911"/>
      <c r="O270" s="911"/>
      <c r="P270" s="911"/>
      <c r="Q270" s="912"/>
      <c r="R270" s="910" t="s">
        <v>381</v>
      </c>
      <c r="S270" s="911"/>
      <c r="T270" s="911"/>
      <c r="U270" s="911"/>
      <c r="V270" s="911"/>
      <c r="W270" s="912"/>
      <c r="X270" s="910" t="s">
        <v>383</v>
      </c>
      <c r="Y270" s="911"/>
      <c r="Z270" s="911"/>
      <c r="AA270" s="911"/>
      <c r="AB270" s="911"/>
      <c r="AC270" s="912"/>
      <c r="AD270" s="910" t="s">
        <v>384</v>
      </c>
      <c r="AE270" s="911"/>
      <c r="AF270" s="911"/>
      <c r="AG270" s="912"/>
      <c r="AH270" s="986" t="s">
        <v>371</v>
      </c>
      <c r="AI270" s="987"/>
      <c r="AJ270" s="990" t="s">
        <v>387</v>
      </c>
      <c r="AK270" s="991"/>
      <c r="AL270" s="991"/>
      <c r="AM270" s="992"/>
      <c r="AN270" s="996">
        <v>41369</v>
      </c>
      <c r="AO270" s="997"/>
      <c r="AP270" s="997"/>
      <c r="AQ270" s="998"/>
      <c r="AR270" s="990" t="s">
        <v>385</v>
      </c>
      <c r="AS270" s="991"/>
      <c r="AT270" s="991"/>
      <c r="AU270" s="992"/>
      <c r="AV270" s="1013" t="s">
        <v>386</v>
      </c>
      <c r="AW270" s="1014"/>
      <c r="AX270" s="1014"/>
      <c r="AY270" s="1014"/>
      <c r="AZ270" s="1015"/>
      <c r="BA270" s="166"/>
      <c r="BB270" s="166"/>
    </row>
    <row r="271" spans="1:54" s="167" customFormat="1" ht="63" customHeight="1" thickBot="1" x14ac:dyDescent="0.25">
      <c r="A271" s="165"/>
      <c r="B271" s="977"/>
      <c r="C271" s="978"/>
      <c r="D271" s="978"/>
      <c r="E271" s="978"/>
      <c r="F271" s="979"/>
      <c r="G271" s="913"/>
      <c r="H271" s="914"/>
      <c r="I271" s="914"/>
      <c r="J271" s="914"/>
      <c r="K271" s="915"/>
      <c r="L271" s="1082"/>
      <c r="M271" s="1083"/>
      <c r="N271" s="1083"/>
      <c r="O271" s="1083"/>
      <c r="P271" s="1083"/>
      <c r="Q271" s="1084"/>
      <c r="R271" s="1082"/>
      <c r="S271" s="1083"/>
      <c r="T271" s="1083"/>
      <c r="U271" s="1083"/>
      <c r="V271" s="1083"/>
      <c r="W271" s="1084"/>
      <c r="X271" s="1082"/>
      <c r="Y271" s="1083"/>
      <c r="Z271" s="1083"/>
      <c r="AA271" s="1083"/>
      <c r="AB271" s="1083"/>
      <c r="AC271" s="1084"/>
      <c r="AD271" s="1082"/>
      <c r="AE271" s="1083"/>
      <c r="AF271" s="1083"/>
      <c r="AG271" s="1084"/>
      <c r="AH271" s="988"/>
      <c r="AI271" s="989"/>
      <c r="AJ271" s="993"/>
      <c r="AK271" s="994"/>
      <c r="AL271" s="994"/>
      <c r="AM271" s="995"/>
      <c r="AN271" s="999"/>
      <c r="AO271" s="1000"/>
      <c r="AP271" s="1000"/>
      <c r="AQ271" s="1001"/>
      <c r="AR271" s="993"/>
      <c r="AS271" s="994"/>
      <c r="AT271" s="994"/>
      <c r="AU271" s="995"/>
      <c r="AV271" s="1016"/>
      <c r="AW271" s="1017"/>
      <c r="AX271" s="1017"/>
      <c r="AY271" s="1017"/>
      <c r="AZ271" s="1018"/>
      <c r="BA271" s="166"/>
      <c r="BB271" s="166"/>
    </row>
    <row r="272" spans="1:54" s="167" customFormat="1" ht="59.25" customHeight="1" thickBot="1" x14ac:dyDescent="0.25">
      <c r="A272" s="165"/>
      <c r="B272" s="1088" t="s">
        <v>369</v>
      </c>
      <c r="C272" s="1089"/>
      <c r="D272" s="1089"/>
      <c r="E272" s="1089"/>
      <c r="F272" s="1012"/>
      <c r="G272" s="910" t="s">
        <v>461</v>
      </c>
      <c r="H272" s="911"/>
      <c r="I272" s="911"/>
      <c r="J272" s="911"/>
      <c r="K272" s="912"/>
      <c r="L272" s="1008" t="s">
        <v>382</v>
      </c>
      <c r="M272" s="1009"/>
      <c r="N272" s="1009"/>
      <c r="O272" s="1009"/>
      <c r="P272" s="1009"/>
      <c r="Q272" s="1010"/>
      <c r="R272" s="1008" t="s">
        <v>381</v>
      </c>
      <c r="S272" s="1009"/>
      <c r="T272" s="1009"/>
      <c r="U272" s="1009"/>
      <c r="V272" s="1009"/>
      <c r="W272" s="1010"/>
      <c r="X272" s="1008" t="s">
        <v>383</v>
      </c>
      <c r="Y272" s="1009"/>
      <c r="Z272" s="1009"/>
      <c r="AA272" s="1009"/>
      <c r="AB272" s="1009"/>
      <c r="AC272" s="1010"/>
      <c r="AD272" s="1008" t="s">
        <v>384</v>
      </c>
      <c r="AE272" s="1009"/>
      <c r="AF272" s="1009"/>
      <c r="AG272" s="1010"/>
      <c r="AH272" s="1011" t="s">
        <v>379</v>
      </c>
      <c r="AI272" s="1012"/>
      <c r="AJ272" s="1002" t="s">
        <v>387</v>
      </c>
      <c r="AK272" s="1003"/>
      <c r="AL272" s="1003"/>
      <c r="AM272" s="1004"/>
      <c r="AN272" s="1094">
        <v>41369</v>
      </c>
      <c r="AO272" s="1095"/>
      <c r="AP272" s="1095"/>
      <c r="AQ272" s="1096"/>
      <c r="AR272" s="1002" t="s">
        <v>385</v>
      </c>
      <c r="AS272" s="1003"/>
      <c r="AT272" s="1003"/>
      <c r="AU272" s="1004"/>
      <c r="AV272" s="1005" t="s">
        <v>386</v>
      </c>
      <c r="AW272" s="1006"/>
      <c r="AX272" s="1006"/>
      <c r="AY272" s="1006"/>
      <c r="AZ272" s="1007"/>
      <c r="BA272" s="166"/>
      <c r="BB272" s="166"/>
    </row>
    <row r="273" spans="1:54" s="167" customFormat="1" ht="60.75" customHeight="1" thickBot="1" x14ac:dyDescent="0.25">
      <c r="A273" s="165"/>
      <c r="B273" s="1088" t="s">
        <v>390</v>
      </c>
      <c r="C273" s="1089"/>
      <c r="D273" s="1089"/>
      <c r="E273" s="1089"/>
      <c r="F273" s="1012"/>
      <c r="G273" s="913"/>
      <c r="H273" s="914"/>
      <c r="I273" s="914"/>
      <c r="J273" s="914"/>
      <c r="K273" s="915"/>
      <c r="L273" s="966" t="s">
        <v>382</v>
      </c>
      <c r="M273" s="967"/>
      <c r="N273" s="967"/>
      <c r="O273" s="967"/>
      <c r="P273" s="967"/>
      <c r="Q273" s="968"/>
      <c r="R273" s="966" t="s">
        <v>381</v>
      </c>
      <c r="S273" s="967"/>
      <c r="T273" s="967"/>
      <c r="U273" s="967"/>
      <c r="V273" s="967"/>
      <c r="W273" s="968"/>
      <c r="X273" s="966" t="s">
        <v>383</v>
      </c>
      <c r="Y273" s="967"/>
      <c r="Z273" s="967"/>
      <c r="AA273" s="967"/>
      <c r="AB273" s="967"/>
      <c r="AC273" s="968"/>
      <c r="AD273" s="966" t="s">
        <v>384</v>
      </c>
      <c r="AE273" s="967"/>
      <c r="AF273" s="967"/>
      <c r="AG273" s="968"/>
      <c r="AH273" s="969" t="s">
        <v>391</v>
      </c>
      <c r="AI273" s="970"/>
      <c r="AJ273" s="971" t="s">
        <v>387</v>
      </c>
      <c r="AK273" s="972"/>
      <c r="AL273" s="972"/>
      <c r="AM273" s="973"/>
      <c r="AN273" s="1085">
        <v>41369</v>
      </c>
      <c r="AO273" s="1086"/>
      <c r="AP273" s="1086"/>
      <c r="AQ273" s="1087"/>
      <c r="AR273" s="971" t="s">
        <v>385</v>
      </c>
      <c r="AS273" s="972"/>
      <c r="AT273" s="972"/>
      <c r="AU273" s="973"/>
      <c r="AV273" s="1091" t="s">
        <v>386</v>
      </c>
      <c r="AW273" s="1092"/>
      <c r="AX273" s="1092"/>
      <c r="AY273" s="1092"/>
      <c r="AZ273" s="1093"/>
      <c r="BA273" s="166"/>
      <c r="BB273" s="166"/>
    </row>
    <row r="274" spans="1:54" s="167" customFormat="1" ht="59.25" customHeight="1" thickBot="1" x14ac:dyDescent="0.25">
      <c r="A274" s="165"/>
      <c r="B274" s="1088" t="s">
        <v>415</v>
      </c>
      <c r="C274" s="1089"/>
      <c r="D274" s="1089"/>
      <c r="E274" s="1089"/>
      <c r="F274" s="1012"/>
      <c r="G274" s="910" t="s">
        <v>461</v>
      </c>
      <c r="H274" s="911"/>
      <c r="I274" s="911"/>
      <c r="J274" s="911"/>
      <c r="K274" s="912"/>
      <c r="L274" s="1008" t="s">
        <v>382</v>
      </c>
      <c r="M274" s="1009"/>
      <c r="N274" s="1009"/>
      <c r="O274" s="1009"/>
      <c r="P274" s="1009"/>
      <c r="Q274" s="1010"/>
      <c r="R274" s="1008" t="s">
        <v>381</v>
      </c>
      <c r="S274" s="1009"/>
      <c r="T274" s="1009"/>
      <c r="U274" s="1009"/>
      <c r="V274" s="1009"/>
      <c r="W274" s="1010"/>
      <c r="X274" s="1008" t="s">
        <v>383</v>
      </c>
      <c r="Y274" s="1009"/>
      <c r="Z274" s="1009"/>
      <c r="AA274" s="1009"/>
      <c r="AB274" s="1009"/>
      <c r="AC274" s="1010"/>
      <c r="AD274" s="1008" t="s">
        <v>384</v>
      </c>
      <c r="AE274" s="1009"/>
      <c r="AF274" s="1009"/>
      <c r="AG274" s="1010"/>
      <c r="AH274" s="1011" t="s">
        <v>393</v>
      </c>
      <c r="AI274" s="1012"/>
      <c r="AJ274" s="1002" t="s">
        <v>387</v>
      </c>
      <c r="AK274" s="1003"/>
      <c r="AL274" s="1003"/>
      <c r="AM274" s="1004"/>
      <c r="AN274" s="1094">
        <v>41369</v>
      </c>
      <c r="AO274" s="1095"/>
      <c r="AP274" s="1095"/>
      <c r="AQ274" s="1096"/>
      <c r="AR274" s="1002" t="s">
        <v>385</v>
      </c>
      <c r="AS274" s="1003"/>
      <c r="AT274" s="1003"/>
      <c r="AU274" s="1004"/>
      <c r="AV274" s="1005" t="s">
        <v>386</v>
      </c>
      <c r="AW274" s="1006"/>
      <c r="AX274" s="1006"/>
      <c r="AY274" s="1006"/>
      <c r="AZ274" s="1007"/>
      <c r="BA274" s="166"/>
      <c r="BB274" s="166"/>
    </row>
    <row r="275" spans="1:54" s="167" customFormat="1" ht="60" customHeight="1" thickBot="1" x14ac:dyDescent="0.25">
      <c r="A275" s="165"/>
      <c r="B275" s="1088" t="s">
        <v>375</v>
      </c>
      <c r="C275" s="1089"/>
      <c r="D275" s="1089"/>
      <c r="E275" s="1089"/>
      <c r="F275" s="1012"/>
      <c r="G275" s="913"/>
      <c r="H275" s="914"/>
      <c r="I275" s="914"/>
      <c r="J275" s="914"/>
      <c r="K275" s="915"/>
      <c r="L275" s="966" t="s">
        <v>382</v>
      </c>
      <c r="M275" s="967"/>
      <c r="N275" s="967"/>
      <c r="O275" s="967"/>
      <c r="P275" s="967"/>
      <c r="Q275" s="968"/>
      <c r="R275" s="966" t="s">
        <v>381</v>
      </c>
      <c r="S275" s="967"/>
      <c r="T275" s="967"/>
      <c r="U275" s="967"/>
      <c r="V275" s="967"/>
      <c r="W275" s="968"/>
      <c r="X275" s="966" t="s">
        <v>383</v>
      </c>
      <c r="Y275" s="967"/>
      <c r="Z275" s="967"/>
      <c r="AA275" s="967"/>
      <c r="AB275" s="967"/>
      <c r="AC275" s="968"/>
      <c r="AD275" s="966" t="s">
        <v>384</v>
      </c>
      <c r="AE275" s="967"/>
      <c r="AF275" s="967"/>
      <c r="AG275" s="968"/>
      <c r="AH275" s="969" t="s">
        <v>396</v>
      </c>
      <c r="AI275" s="970"/>
      <c r="AJ275" s="971" t="s">
        <v>387</v>
      </c>
      <c r="AK275" s="972"/>
      <c r="AL275" s="972"/>
      <c r="AM275" s="973"/>
      <c r="AN275" s="1085">
        <v>41369</v>
      </c>
      <c r="AO275" s="1086"/>
      <c r="AP275" s="1086"/>
      <c r="AQ275" s="1087"/>
      <c r="AR275" s="971" t="s">
        <v>385</v>
      </c>
      <c r="AS275" s="972"/>
      <c r="AT275" s="972"/>
      <c r="AU275" s="973"/>
      <c r="AV275" s="1091" t="s">
        <v>386</v>
      </c>
      <c r="AW275" s="1092"/>
      <c r="AX275" s="1092"/>
      <c r="AY275" s="1092"/>
      <c r="AZ275" s="1093"/>
      <c r="BA275" s="166"/>
      <c r="BB275" s="166"/>
    </row>
    <row r="276" spans="1:54" s="167" customFormat="1" ht="27" customHeight="1" x14ac:dyDescent="0.2">
      <c r="A276" s="165"/>
      <c r="B276" s="974" t="s">
        <v>378</v>
      </c>
      <c r="C276" s="975"/>
      <c r="D276" s="975"/>
      <c r="E276" s="975"/>
      <c r="F276" s="976"/>
      <c r="G276" s="910" t="s">
        <v>461</v>
      </c>
      <c r="H276" s="911"/>
      <c r="I276" s="911"/>
      <c r="J276" s="911"/>
      <c r="K276" s="912"/>
      <c r="L276" s="910" t="s">
        <v>382</v>
      </c>
      <c r="M276" s="911"/>
      <c r="N276" s="911"/>
      <c r="O276" s="911"/>
      <c r="P276" s="911"/>
      <c r="Q276" s="912"/>
      <c r="R276" s="910" t="s">
        <v>381</v>
      </c>
      <c r="S276" s="911"/>
      <c r="T276" s="911"/>
      <c r="U276" s="911"/>
      <c r="V276" s="911"/>
      <c r="W276" s="912"/>
      <c r="X276" s="910" t="s">
        <v>383</v>
      </c>
      <c r="Y276" s="911"/>
      <c r="Z276" s="911"/>
      <c r="AA276" s="911"/>
      <c r="AB276" s="911"/>
      <c r="AC276" s="912"/>
      <c r="AD276" s="910" t="s">
        <v>384</v>
      </c>
      <c r="AE276" s="911"/>
      <c r="AF276" s="911"/>
      <c r="AG276" s="912"/>
      <c r="AH276" s="986" t="s">
        <v>416</v>
      </c>
      <c r="AI276" s="987"/>
      <c r="AJ276" s="990" t="s">
        <v>387</v>
      </c>
      <c r="AK276" s="991"/>
      <c r="AL276" s="991"/>
      <c r="AM276" s="992"/>
      <c r="AN276" s="996">
        <v>41369</v>
      </c>
      <c r="AO276" s="997"/>
      <c r="AP276" s="997"/>
      <c r="AQ276" s="998"/>
      <c r="AR276" s="990" t="s">
        <v>385</v>
      </c>
      <c r="AS276" s="991"/>
      <c r="AT276" s="991"/>
      <c r="AU276" s="992"/>
      <c r="AV276" s="1013" t="s">
        <v>386</v>
      </c>
      <c r="AW276" s="1014"/>
      <c r="AX276" s="1014"/>
      <c r="AY276" s="1014"/>
      <c r="AZ276" s="1015"/>
      <c r="BA276" s="166"/>
      <c r="BB276" s="166"/>
    </row>
    <row r="277" spans="1:54" s="167" customFormat="1" ht="42.75" customHeight="1" thickBot="1" x14ac:dyDescent="0.25">
      <c r="A277" s="165"/>
      <c r="B277" s="977"/>
      <c r="C277" s="978"/>
      <c r="D277" s="978"/>
      <c r="E277" s="978"/>
      <c r="F277" s="979"/>
      <c r="G277" s="913"/>
      <c r="H277" s="914"/>
      <c r="I277" s="914"/>
      <c r="J277" s="914"/>
      <c r="K277" s="915"/>
      <c r="L277" s="1082"/>
      <c r="M277" s="1083"/>
      <c r="N277" s="1083"/>
      <c r="O277" s="1083"/>
      <c r="P277" s="1083"/>
      <c r="Q277" s="1084"/>
      <c r="R277" s="1082"/>
      <c r="S277" s="1083"/>
      <c r="T277" s="1083"/>
      <c r="U277" s="1083"/>
      <c r="V277" s="1083"/>
      <c r="W277" s="1084"/>
      <c r="X277" s="1082"/>
      <c r="Y277" s="1083"/>
      <c r="Z277" s="1083"/>
      <c r="AA277" s="1083"/>
      <c r="AB277" s="1083"/>
      <c r="AC277" s="1084"/>
      <c r="AD277" s="1082"/>
      <c r="AE277" s="1083"/>
      <c r="AF277" s="1083"/>
      <c r="AG277" s="1084"/>
      <c r="AH277" s="988"/>
      <c r="AI277" s="989"/>
      <c r="AJ277" s="993"/>
      <c r="AK277" s="994"/>
      <c r="AL277" s="994"/>
      <c r="AM277" s="995"/>
      <c r="AN277" s="999"/>
      <c r="AO277" s="1000"/>
      <c r="AP277" s="1000"/>
      <c r="AQ277" s="1001"/>
      <c r="AR277" s="993"/>
      <c r="AS277" s="994"/>
      <c r="AT277" s="994"/>
      <c r="AU277" s="995"/>
      <c r="AV277" s="1016"/>
      <c r="AW277" s="1017"/>
      <c r="AX277" s="1017"/>
      <c r="AY277" s="1017"/>
      <c r="AZ277" s="1018"/>
      <c r="BA277" s="166"/>
      <c r="BB277" s="166"/>
    </row>
    <row r="278" spans="1:54" s="11" customFormat="1" ht="8.1" customHeight="1" x14ac:dyDescent="0.25">
      <c r="A278" s="114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19"/>
      <c r="AK278" s="119"/>
      <c r="AL278" s="119"/>
      <c r="AM278" s="119"/>
      <c r="AN278" s="119"/>
      <c r="AO278" s="119"/>
      <c r="AP278" s="119"/>
      <c r="AQ278" s="119"/>
      <c r="AR278" s="119"/>
      <c r="AS278" s="119"/>
      <c r="AT278" s="119"/>
      <c r="AU278" s="119"/>
      <c r="AV278" s="119"/>
      <c r="AW278" s="119"/>
      <c r="AX278" s="119"/>
      <c r="AY278" s="119"/>
      <c r="AZ278" s="119"/>
      <c r="BA278" s="114"/>
      <c r="BB278" s="114"/>
    </row>
    <row r="279" spans="1:54" s="164" customFormat="1" ht="15" customHeight="1" x14ac:dyDescent="0.25">
      <c r="A279" s="163"/>
      <c r="B279" s="1090" t="s">
        <v>186</v>
      </c>
      <c r="C279" s="1090"/>
      <c r="D279" s="1090"/>
      <c r="E279" s="1090"/>
      <c r="F279" s="1090"/>
      <c r="G279" s="1090"/>
      <c r="H279" s="1090"/>
      <c r="I279" s="1090"/>
      <c r="J279" s="1090"/>
      <c r="K279" s="1090"/>
      <c r="L279" s="1090"/>
      <c r="M279" s="1090"/>
      <c r="N279" s="1090"/>
      <c r="O279" s="1090"/>
      <c r="P279" s="1090"/>
      <c r="Q279" s="1090"/>
      <c r="R279" s="1090"/>
      <c r="S279" s="1090"/>
      <c r="T279" s="1090"/>
      <c r="U279" s="1090"/>
      <c r="V279" s="1090"/>
      <c r="W279" s="1090"/>
      <c r="X279" s="1090"/>
      <c r="Y279" s="1090"/>
      <c r="Z279" s="1090"/>
      <c r="AA279" s="1090"/>
      <c r="AB279" s="1090"/>
      <c r="AC279" s="1090"/>
      <c r="AD279" s="1090"/>
      <c r="AE279" s="1090"/>
      <c r="AF279" s="1090"/>
      <c r="AG279" s="1090"/>
      <c r="AH279" s="1090"/>
      <c r="AI279" s="1090"/>
      <c r="AJ279" s="1090"/>
      <c r="AK279" s="1090"/>
      <c r="AL279" s="1090"/>
      <c r="AM279" s="1090"/>
      <c r="AN279" s="1090"/>
      <c r="AO279" s="1090"/>
      <c r="AP279" s="1090"/>
      <c r="AQ279" s="1090"/>
      <c r="AR279" s="1090"/>
      <c r="AS279" s="1090"/>
      <c r="AT279" s="1090"/>
      <c r="AU279" s="1090"/>
      <c r="AV279" s="1090"/>
      <c r="AW279" s="1090"/>
      <c r="AX279" s="1090"/>
      <c r="AY279" s="1090"/>
      <c r="AZ279" s="1090"/>
      <c r="BA279" s="163"/>
      <c r="BB279" s="163"/>
    </row>
    <row r="280" spans="1:54" s="164" customFormat="1" ht="15" customHeight="1" x14ac:dyDescent="0.25">
      <c r="A280" s="163"/>
      <c r="B280" s="1057" t="s">
        <v>187</v>
      </c>
      <c r="C280" s="1057"/>
      <c r="D280" s="1057"/>
      <c r="E280" s="1057"/>
      <c r="F280" s="1057"/>
      <c r="G280" s="1057"/>
      <c r="H280" s="1057"/>
      <c r="I280" s="1057"/>
      <c r="J280" s="1057"/>
      <c r="K280" s="1057"/>
      <c r="L280" s="1057"/>
      <c r="M280" s="1057"/>
      <c r="N280" s="1057"/>
      <c r="O280" s="1057"/>
      <c r="P280" s="1057"/>
      <c r="Q280" s="1057"/>
      <c r="R280" s="1057"/>
      <c r="S280" s="1057"/>
      <c r="T280" s="1057"/>
      <c r="U280" s="1057"/>
      <c r="V280" s="1057"/>
      <c r="W280" s="1057"/>
      <c r="X280" s="1057"/>
      <c r="Y280" s="1057"/>
      <c r="Z280" s="1057"/>
      <c r="AA280" s="1057"/>
      <c r="AB280" s="1057"/>
      <c r="AC280" s="1057"/>
      <c r="AD280" s="1057"/>
      <c r="AE280" s="1057"/>
      <c r="AF280" s="1057"/>
      <c r="AG280" s="1057"/>
      <c r="AH280" s="1057"/>
      <c r="AI280" s="1057"/>
      <c r="AJ280" s="1057"/>
      <c r="AK280" s="1057"/>
      <c r="AL280" s="1057"/>
      <c r="AM280" s="1057"/>
      <c r="AN280" s="1057"/>
      <c r="AO280" s="1057"/>
      <c r="AP280" s="1057"/>
      <c r="AQ280" s="1057"/>
      <c r="AR280" s="1057"/>
      <c r="AS280" s="1057"/>
      <c r="AT280" s="1057"/>
      <c r="AU280" s="1057"/>
      <c r="AV280" s="1057"/>
      <c r="AW280" s="1057"/>
      <c r="AX280" s="1057"/>
      <c r="AY280" s="1057"/>
      <c r="AZ280" s="1057"/>
      <c r="BA280" s="163"/>
      <c r="BB280" s="163"/>
    </row>
    <row r="281" spans="1:54" s="27" customFormat="1" ht="8.1" customHeight="1" x14ac:dyDescent="0.25">
      <c r="A281" s="162"/>
      <c r="B281" s="162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  <c r="AW281" s="162"/>
      <c r="AX281" s="162"/>
      <c r="AY281" s="162"/>
      <c r="AZ281" s="162"/>
      <c r="BA281" s="162"/>
      <c r="BB281" s="162"/>
    </row>
    <row r="282" spans="1:54" s="14" customFormat="1" ht="18" customHeight="1" x14ac:dyDescent="0.25">
      <c r="A282" s="54"/>
      <c r="B282" s="169"/>
      <c r="C282" s="758" t="s">
        <v>42</v>
      </c>
      <c r="D282" s="758"/>
      <c r="E282" s="758"/>
      <c r="F282" s="758"/>
      <c r="G282" s="758"/>
      <c r="H282" s="758"/>
      <c r="I282" s="169"/>
      <c r="J282" s="766" t="s">
        <v>252</v>
      </c>
      <c r="K282" s="766"/>
      <c r="L282" s="766"/>
      <c r="M282" s="766"/>
      <c r="N282" s="766"/>
      <c r="O282" s="766"/>
      <c r="P282" s="766"/>
      <c r="Q282" s="766"/>
      <c r="R282" s="766"/>
      <c r="S282" s="766"/>
      <c r="T282" s="766"/>
      <c r="U282" s="766"/>
      <c r="V282" s="766"/>
      <c r="W282" s="766"/>
      <c r="X282" s="766"/>
      <c r="Y282" s="766"/>
      <c r="Z282" s="169"/>
      <c r="AA282" s="169"/>
      <c r="AB282" s="766"/>
      <c r="AC282" s="766"/>
      <c r="AD282" s="766"/>
      <c r="AE282" s="766"/>
      <c r="AF282" s="766"/>
      <c r="AG282" s="766"/>
      <c r="AH282" s="766"/>
      <c r="AI282" s="54"/>
      <c r="AJ282" s="54"/>
      <c r="AK282" s="766" t="s">
        <v>436</v>
      </c>
      <c r="AL282" s="766"/>
      <c r="AM282" s="766"/>
      <c r="AN282" s="766"/>
      <c r="AO282" s="766"/>
      <c r="AP282" s="766"/>
      <c r="AQ282" s="766"/>
      <c r="AR282" s="766"/>
      <c r="AS282" s="766"/>
      <c r="AT282" s="766"/>
      <c r="AU282" s="766"/>
      <c r="AV282" s="766"/>
      <c r="AW282" s="766"/>
      <c r="AX282" s="766"/>
      <c r="AY282" s="766"/>
      <c r="AZ282" s="766"/>
    </row>
    <row r="283" spans="1:54" s="14" customFormat="1" ht="18" customHeight="1" x14ac:dyDescent="0.25">
      <c r="A283" s="54"/>
      <c r="B283" s="169"/>
      <c r="C283" s="758" t="s">
        <v>43</v>
      </c>
      <c r="D283" s="758"/>
      <c r="E283" s="758"/>
      <c r="F283" s="758"/>
      <c r="G283" s="758"/>
      <c r="H283" s="758"/>
      <c r="I283" s="169"/>
      <c r="J283" s="755" t="s">
        <v>44</v>
      </c>
      <c r="K283" s="755"/>
      <c r="L283" s="755"/>
      <c r="M283" s="755"/>
      <c r="N283" s="755"/>
      <c r="O283" s="755"/>
      <c r="P283" s="755"/>
      <c r="Q283" s="755"/>
      <c r="R283" s="755"/>
      <c r="S283" s="755"/>
      <c r="T283" s="755"/>
      <c r="U283" s="755"/>
      <c r="V283" s="755"/>
      <c r="W283" s="755"/>
      <c r="X283" s="755"/>
      <c r="Y283" s="755"/>
      <c r="Z283" s="67"/>
      <c r="AA283" s="67"/>
      <c r="AB283" s="755" t="s">
        <v>45</v>
      </c>
      <c r="AC283" s="755"/>
      <c r="AD283" s="755"/>
      <c r="AE283" s="755"/>
      <c r="AF283" s="755"/>
      <c r="AG283" s="755"/>
      <c r="AH283" s="755"/>
      <c r="AI283" s="68"/>
      <c r="AJ283" s="68"/>
      <c r="AK283" s="755" t="s">
        <v>46</v>
      </c>
      <c r="AL283" s="755"/>
      <c r="AM283" s="755"/>
      <c r="AN283" s="755"/>
      <c r="AO283" s="755"/>
      <c r="AP283" s="755"/>
      <c r="AQ283" s="755"/>
      <c r="AR283" s="755"/>
      <c r="AS283" s="755"/>
      <c r="AT283" s="755"/>
      <c r="AU283" s="755"/>
      <c r="AV283" s="755"/>
      <c r="AW283" s="755"/>
      <c r="AX283" s="755"/>
      <c r="AY283" s="755"/>
      <c r="AZ283" s="755"/>
    </row>
    <row r="284" spans="1:54" s="14" customFormat="1" ht="6" customHeight="1" x14ac:dyDescent="0.25">
      <c r="A284" s="54"/>
      <c r="B284" s="169"/>
      <c r="C284" s="169"/>
      <c r="D284" s="169"/>
      <c r="E284" s="169"/>
      <c r="F284" s="169"/>
      <c r="G284" s="169"/>
      <c r="H284" s="169"/>
      <c r="I284" s="169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8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</row>
    <row r="285" spans="1:54" s="14" customFormat="1" ht="14.25" customHeight="1" x14ac:dyDescent="0.25">
      <c r="A285" s="69"/>
      <c r="B285" s="169"/>
      <c r="C285" s="758" t="s">
        <v>47</v>
      </c>
      <c r="D285" s="758"/>
      <c r="E285" s="758"/>
      <c r="F285" s="758"/>
      <c r="G285" s="758"/>
      <c r="H285" s="758"/>
      <c r="I285" s="169"/>
      <c r="J285" s="759" t="s">
        <v>253</v>
      </c>
      <c r="K285" s="759"/>
      <c r="L285" s="759"/>
      <c r="M285" s="759"/>
      <c r="N285" s="759"/>
      <c r="O285" s="759"/>
      <c r="P285" s="759"/>
      <c r="Q285" s="759"/>
      <c r="R285" s="759"/>
      <c r="S285" s="759"/>
      <c r="T285" s="759"/>
      <c r="U285" s="759"/>
      <c r="V285" s="759"/>
      <c r="W285" s="759"/>
      <c r="X285" s="759"/>
      <c r="Y285" s="759"/>
      <c r="Z285" s="67"/>
      <c r="AA285" s="67"/>
      <c r="AB285" s="759" t="s">
        <v>437</v>
      </c>
      <c r="AC285" s="759"/>
      <c r="AD285" s="759"/>
      <c r="AE285" s="759"/>
      <c r="AF285" s="759"/>
      <c r="AG285" s="759"/>
      <c r="AH285" s="759"/>
      <c r="AI285" s="759"/>
      <c r="AJ285" s="759"/>
      <c r="AK285" s="759"/>
      <c r="AL285" s="759"/>
      <c r="AM285" s="759"/>
      <c r="AN285" s="759"/>
      <c r="AO285" s="68"/>
      <c r="AP285" s="68"/>
      <c r="AQ285" s="760" t="s">
        <v>445</v>
      </c>
      <c r="AR285" s="760"/>
      <c r="AS285" s="760"/>
      <c r="AT285" s="760"/>
      <c r="AU285" s="760"/>
      <c r="AV285" s="760"/>
      <c r="AW285" s="760"/>
      <c r="AX285" s="760"/>
      <c r="AY285" s="760"/>
      <c r="AZ285" s="760"/>
    </row>
    <row r="286" spans="1:54" s="14" customFormat="1" ht="18" customHeight="1" x14ac:dyDescent="0.25">
      <c r="A286" s="69"/>
      <c r="B286" s="169"/>
      <c r="C286" s="754"/>
      <c r="D286" s="754"/>
      <c r="E286" s="754"/>
      <c r="F286" s="754"/>
      <c r="G286" s="754"/>
      <c r="H286" s="754"/>
      <c r="I286" s="169"/>
      <c r="J286" s="755" t="s">
        <v>44</v>
      </c>
      <c r="K286" s="755"/>
      <c r="L286" s="755"/>
      <c r="M286" s="755"/>
      <c r="N286" s="755"/>
      <c r="O286" s="755"/>
      <c r="P286" s="755"/>
      <c r="Q286" s="755"/>
      <c r="R286" s="755"/>
      <c r="S286" s="755"/>
      <c r="T286" s="755"/>
      <c r="U286" s="755"/>
      <c r="V286" s="755"/>
      <c r="W286" s="755"/>
      <c r="X286" s="755"/>
      <c r="Y286" s="755"/>
      <c r="Z286" s="67"/>
      <c r="AA286" s="67"/>
      <c r="AB286" s="755" t="s">
        <v>48</v>
      </c>
      <c r="AC286" s="755"/>
      <c r="AD286" s="755"/>
      <c r="AE286" s="755"/>
      <c r="AF286" s="755"/>
      <c r="AG286" s="755"/>
      <c r="AH286" s="755"/>
      <c r="AI286" s="755"/>
      <c r="AJ286" s="755"/>
      <c r="AK286" s="755"/>
      <c r="AL286" s="755"/>
      <c r="AM286" s="755"/>
      <c r="AN286" s="755"/>
      <c r="AO286" s="68"/>
      <c r="AP286" s="68"/>
      <c r="AQ286" s="755" t="s">
        <v>49</v>
      </c>
      <c r="AR286" s="755"/>
      <c r="AS286" s="755"/>
      <c r="AT286" s="755"/>
      <c r="AU286" s="755"/>
      <c r="AV286" s="755"/>
      <c r="AW286" s="755"/>
      <c r="AX286" s="755"/>
      <c r="AY286" s="755"/>
      <c r="AZ286" s="755"/>
    </row>
    <row r="287" spans="1:54" s="14" customFormat="1" ht="3.75" customHeight="1" x14ac:dyDescent="0.25">
      <c r="A287" s="69"/>
      <c r="B287" s="169"/>
      <c r="C287" s="169"/>
      <c r="D287" s="169"/>
      <c r="E287" s="169"/>
      <c r="F287" s="169"/>
      <c r="G287" s="169"/>
      <c r="H287" s="169"/>
      <c r="I287" s="169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169"/>
      <c r="AA287" s="169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54"/>
      <c r="AP287" s="54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</row>
    <row r="288" spans="1:54" s="14" customFormat="1" ht="18" customHeight="1" x14ac:dyDescent="0.25">
      <c r="A288" s="69"/>
      <c r="B288" s="54"/>
      <c r="C288" s="71" t="s">
        <v>50</v>
      </c>
      <c r="D288" s="756" t="s">
        <v>473</v>
      </c>
      <c r="E288" s="756"/>
      <c r="F288" s="169" t="s">
        <v>50</v>
      </c>
      <c r="G288" s="168"/>
      <c r="H288" s="756" t="s">
        <v>501</v>
      </c>
      <c r="I288" s="756"/>
      <c r="J288" s="756"/>
      <c r="K288" s="756"/>
      <c r="L288" s="756"/>
      <c r="M288" s="756"/>
      <c r="N288" s="73"/>
      <c r="O288" s="74"/>
      <c r="P288" s="75">
        <v>20</v>
      </c>
      <c r="Q288" s="757">
        <v>23</v>
      </c>
      <c r="R288" s="757"/>
      <c r="S288" s="169" t="s">
        <v>51</v>
      </c>
      <c r="T288" s="73"/>
      <c r="U288" s="73"/>
      <c r="V288" s="73"/>
      <c r="W288" s="73"/>
      <c r="X288" s="54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54"/>
      <c r="AW288" s="54"/>
      <c r="AX288" s="54"/>
      <c r="AY288" s="54"/>
      <c r="AZ288" s="54"/>
      <c r="BA288" s="9"/>
    </row>
    <row r="289" spans="1:52" s="9" customFormat="1" ht="18" customHeight="1" x14ac:dyDescent="0.25">
      <c r="A289" s="69"/>
      <c r="B289" s="54"/>
      <c r="C289" s="54"/>
      <c r="D289" s="753"/>
      <c r="E289" s="753"/>
      <c r="F289" s="54"/>
      <c r="G289" s="54"/>
      <c r="H289" s="753"/>
      <c r="I289" s="753"/>
      <c r="J289" s="753"/>
      <c r="K289" s="753"/>
      <c r="L289" s="753"/>
      <c r="M289" s="753"/>
      <c r="N289" s="54"/>
      <c r="O289" s="54"/>
      <c r="P289" s="54"/>
      <c r="Q289" s="753"/>
      <c r="R289" s="753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</row>
  </sheetData>
  <mergeCells count="2413">
    <mergeCell ref="AE191:AF191"/>
    <mergeCell ref="AG191:AH191"/>
    <mergeCell ref="AE192:AF192"/>
    <mergeCell ref="AG192:AH192"/>
    <mergeCell ref="B192:D192"/>
    <mergeCell ref="C286:H286"/>
    <mergeCell ref="B276:F277"/>
    <mergeCell ref="B264:F265"/>
    <mergeCell ref="B256:F257"/>
    <mergeCell ref="B252:F253"/>
    <mergeCell ref="B250:F251"/>
    <mergeCell ref="B248:F249"/>
    <mergeCell ref="B246:F247"/>
    <mergeCell ref="B244:F245"/>
    <mergeCell ref="B242:F243"/>
    <mergeCell ref="B240:F241"/>
    <mergeCell ref="B238:F239"/>
    <mergeCell ref="B236:F237"/>
    <mergeCell ref="B235:F235"/>
    <mergeCell ref="B232:F234"/>
    <mergeCell ref="AC191:AD191"/>
    <mergeCell ref="AC192:AD192"/>
    <mergeCell ref="E191:F191"/>
    <mergeCell ref="E192:F192"/>
    <mergeCell ref="G191:H191"/>
    <mergeCell ref="G192:H192"/>
    <mergeCell ref="I191:J191"/>
    <mergeCell ref="I192:J192"/>
    <mergeCell ref="I219:L219"/>
    <mergeCell ref="AE193:AF193"/>
    <mergeCell ref="E193:F193"/>
    <mergeCell ref="AH235:AI235"/>
    <mergeCell ref="W109:Y109"/>
    <mergeCell ref="Z109:AF109"/>
    <mergeCell ref="AG109:AI109"/>
    <mergeCell ref="AJ109:AM109"/>
    <mergeCell ref="AN109:AQ109"/>
    <mergeCell ref="AR109:AU109"/>
    <mergeCell ref="AV109:AZ109"/>
    <mergeCell ref="W110:AF110"/>
    <mergeCell ref="AG110:AI110"/>
    <mergeCell ref="AJ110:AM110"/>
    <mergeCell ref="AN110:AQ110"/>
    <mergeCell ref="AR110:AU110"/>
    <mergeCell ref="AV110:AZ110"/>
    <mergeCell ref="B123:K124"/>
    <mergeCell ref="L123:O124"/>
    <mergeCell ref="P123:V124"/>
    <mergeCell ref="W123:Y123"/>
    <mergeCell ref="Z123:AF123"/>
    <mergeCell ref="AG123:AI123"/>
    <mergeCell ref="AJ123:AM123"/>
    <mergeCell ref="AN123:AQ123"/>
    <mergeCell ref="AR123:AU123"/>
    <mergeCell ref="AV123:AZ123"/>
    <mergeCell ref="W124:AF124"/>
    <mergeCell ref="AG124:AI124"/>
    <mergeCell ref="AJ124:AM124"/>
    <mergeCell ref="AN124:AQ124"/>
    <mergeCell ref="AR124:AU124"/>
    <mergeCell ref="AV124:AZ124"/>
    <mergeCell ref="AV115:AZ115"/>
    <mergeCell ref="AV117:AZ117"/>
    <mergeCell ref="AV118:AZ118"/>
    <mergeCell ref="AW181:AX181"/>
    <mergeCell ref="AY181:AZ181"/>
    <mergeCell ref="G156:H156"/>
    <mergeCell ref="I156:J156"/>
    <mergeCell ref="AS180:AT180"/>
    <mergeCell ref="AU180:AV180"/>
    <mergeCell ref="AW180:AX180"/>
    <mergeCell ref="AY180:AZ180"/>
    <mergeCell ref="AK177:AL177"/>
    <mergeCell ref="AM177:AN177"/>
    <mergeCell ref="AO177:AP177"/>
    <mergeCell ref="AQ177:AR177"/>
    <mergeCell ref="AS177:AT177"/>
    <mergeCell ref="AU177:AV177"/>
    <mergeCell ref="AW177:AX177"/>
    <mergeCell ref="I220:L220"/>
    <mergeCell ref="I218:L218"/>
    <mergeCell ref="G168:H168"/>
    <mergeCell ref="I168:J168"/>
    <mergeCell ref="K168:L168"/>
    <mergeCell ref="G164:H164"/>
    <mergeCell ref="I164:J164"/>
    <mergeCell ref="K164:L164"/>
    <mergeCell ref="AG181:AH181"/>
    <mergeCell ref="AI181:AJ181"/>
    <mergeCell ref="AK181:AL181"/>
    <mergeCell ref="AM181:AN181"/>
    <mergeCell ref="AO181:AP181"/>
    <mergeCell ref="AQ181:AR181"/>
    <mergeCell ref="AS181:AT181"/>
    <mergeCell ref="AU181:AV181"/>
    <mergeCell ref="AG193:AH193"/>
    <mergeCell ref="AK185:AL185"/>
    <mergeCell ref="AM185:AN185"/>
    <mergeCell ref="AO185:AP185"/>
    <mergeCell ref="AQ182:AR182"/>
    <mergeCell ref="AS182:AT182"/>
    <mergeCell ref="AU182:AV182"/>
    <mergeCell ref="U182:V182"/>
    <mergeCell ref="W182:X182"/>
    <mergeCell ref="Y182:Z182"/>
    <mergeCell ref="AA182:AB182"/>
    <mergeCell ref="AC182:AD182"/>
    <mergeCell ref="AE182:AF182"/>
    <mergeCell ref="AG182:AH182"/>
    <mergeCell ref="AI182:AJ182"/>
    <mergeCell ref="AQ180:AR180"/>
    <mergeCell ref="AY177:AZ177"/>
    <mergeCell ref="AG179:AH179"/>
    <mergeCell ref="AY179:AZ179"/>
    <mergeCell ref="AK180:AL180"/>
    <mergeCell ref="AM180:AN180"/>
    <mergeCell ref="AO180:AP180"/>
    <mergeCell ref="AI179:AJ179"/>
    <mergeCell ref="AK179:AL179"/>
    <mergeCell ref="AM179:AN179"/>
    <mergeCell ref="AO179:AP179"/>
    <mergeCell ref="AQ179:AR179"/>
    <mergeCell ref="AS179:AT179"/>
    <mergeCell ref="AU179:AV179"/>
    <mergeCell ref="AW179:AX179"/>
    <mergeCell ref="AO178:AP178"/>
    <mergeCell ref="AQ178:AR178"/>
    <mergeCell ref="Y181:Z181"/>
    <mergeCell ref="AE181:AF181"/>
    <mergeCell ref="B168:D168"/>
    <mergeCell ref="E168:F168"/>
    <mergeCell ref="B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  <mergeCell ref="AA179:AB179"/>
    <mergeCell ref="AC179:AD179"/>
    <mergeCell ref="AE179:AF179"/>
    <mergeCell ref="Y175:Z175"/>
    <mergeCell ref="AA175:AB175"/>
    <mergeCell ref="AC175:AD175"/>
    <mergeCell ref="AE175:AF175"/>
    <mergeCell ref="K175:L175"/>
    <mergeCell ref="M175:N175"/>
    <mergeCell ref="B172:D172"/>
    <mergeCell ref="E172:F172"/>
    <mergeCell ref="G172:H172"/>
    <mergeCell ref="I172:J172"/>
    <mergeCell ref="K172:L172"/>
    <mergeCell ref="M172:N172"/>
    <mergeCell ref="B83:K84"/>
    <mergeCell ref="L83:O84"/>
    <mergeCell ref="P83:V84"/>
    <mergeCell ref="B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B171:D171"/>
    <mergeCell ref="E171:F171"/>
    <mergeCell ref="G171:H171"/>
    <mergeCell ref="I171:J171"/>
    <mergeCell ref="K171:L171"/>
    <mergeCell ref="B109:K110"/>
    <mergeCell ref="L109:O110"/>
    <mergeCell ref="P109:V110"/>
    <mergeCell ref="B159:D159"/>
    <mergeCell ref="E159:F159"/>
    <mergeCell ref="G159:H159"/>
    <mergeCell ref="M171:N171"/>
    <mergeCell ref="O171:P171"/>
    <mergeCell ref="Q171:R171"/>
    <mergeCell ref="S171:T171"/>
    <mergeCell ref="U171:V171"/>
    <mergeCell ref="B170:D170"/>
    <mergeCell ref="E170:F170"/>
    <mergeCell ref="G170:H170"/>
    <mergeCell ref="O172:P172"/>
    <mergeCell ref="Q172:R172"/>
    <mergeCell ref="S172:T172"/>
    <mergeCell ref="B180:D180"/>
    <mergeCell ref="E180:F180"/>
    <mergeCell ref="G180:H180"/>
    <mergeCell ref="I180:J180"/>
    <mergeCell ref="K180:L180"/>
    <mergeCell ref="M180:N180"/>
    <mergeCell ref="O180:P180"/>
    <mergeCell ref="Q180:R180"/>
    <mergeCell ref="S180:T180"/>
    <mergeCell ref="U180:V180"/>
    <mergeCell ref="E160:F160"/>
    <mergeCell ref="G160:H160"/>
    <mergeCell ref="I160:J160"/>
    <mergeCell ref="K160:L160"/>
    <mergeCell ref="M160:N160"/>
    <mergeCell ref="B161:D161"/>
    <mergeCell ref="E161:F161"/>
    <mergeCell ref="G161:H161"/>
    <mergeCell ref="I161:J161"/>
    <mergeCell ref="K161:L161"/>
    <mergeCell ref="M161:N161"/>
    <mergeCell ref="O161:P161"/>
    <mergeCell ref="Q161:R161"/>
    <mergeCell ref="S161:T161"/>
    <mergeCell ref="U161:V161"/>
    <mergeCell ref="B176:D176"/>
    <mergeCell ref="E176:F176"/>
    <mergeCell ref="K176:L176"/>
    <mergeCell ref="M176:N176"/>
    <mergeCell ref="AU158:AV158"/>
    <mergeCell ref="AW158:AX158"/>
    <mergeCell ref="AY158:AZ158"/>
    <mergeCell ref="AY159:AZ159"/>
    <mergeCell ref="AI158:AJ158"/>
    <mergeCell ref="AS160:AT160"/>
    <mergeCell ref="AU160:AV160"/>
    <mergeCell ref="AY154:AZ154"/>
    <mergeCell ref="AK157:AL157"/>
    <mergeCell ref="AQ159:AR159"/>
    <mergeCell ref="AS159:AT159"/>
    <mergeCell ref="AU159:AV159"/>
    <mergeCell ref="AW159:AX159"/>
    <mergeCell ref="AM157:AN157"/>
    <mergeCell ref="AO157:AP157"/>
    <mergeCell ref="AQ157:AR157"/>
    <mergeCell ref="AS157:AT157"/>
    <mergeCell ref="AU157:AV157"/>
    <mergeCell ref="AW157:AX157"/>
    <mergeCell ref="AY157:AZ157"/>
    <mergeCell ref="AM154:AN154"/>
    <mergeCell ref="AO154:AP154"/>
    <mergeCell ref="AQ154:AR154"/>
    <mergeCell ref="AS154:AT154"/>
    <mergeCell ref="AU154:AV154"/>
    <mergeCell ref="AW154:AX154"/>
    <mergeCell ref="B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AG83:AI83"/>
    <mergeCell ref="AJ83:AM83"/>
    <mergeCell ref="AN83:AQ83"/>
    <mergeCell ref="W84:AF84"/>
    <mergeCell ref="AG84:AI84"/>
    <mergeCell ref="AJ84:AM84"/>
    <mergeCell ref="AN84:AQ84"/>
    <mergeCell ref="W86:AF86"/>
    <mergeCell ref="AE161:AF161"/>
    <mergeCell ref="W83:Y83"/>
    <mergeCell ref="Z83:AF83"/>
    <mergeCell ref="Q162:R162"/>
    <mergeCell ref="S162:T162"/>
    <mergeCell ref="U162:V162"/>
    <mergeCell ref="W162:X162"/>
    <mergeCell ref="Y162:Z162"/>
    <mergeCell ref="AA162:AB162"/>
    <mergeCell ref="AC162:AD162"/>
    <mergeCell ref="W161:X161"/>
    <mergeCell ref="Y161:Z161"/>
    <mergeCell ref="AG35:AI36"/>
    <mergeCell ref="AG37:AI38"/>
    <mergeCell ref="AJ35:AM36"/>
    <mergeCell ref="AJ37:AM38"/>
    <mergeCell ref="AN35:AQ36"/>
    <mergeCell ref="AN37:AQ38"/>
    <mergeCell ref="AR35:AU36"/>
    <mergeCell ref="AR37:AU38"/>
    <mergeCell ref="AV35:AZ36"/>
    <mergeCell ref="AV37:AZ38"/>
    <mergeCell ref="AV59:AZ59"/>
    <mergeCell ref="AG60:AI60"/>
    <mergeCell ref="AN60:AQ60"/>
    <mergeCell ref="AR85:AU85"/>
    <mergeCell ref="AV85:AZ85"/>
    <mergeCell ref="AG161:AH161"/>
    <mergeCell ref="AI161:AJ161"/>
    <mergeCell ref="AK161:AL161"/>
    <mergeCell ref="AM161:AN161"/>
    <mergeCell ref="AO161:AP161"/>
    <mergeCell ref="AQ161:AR161"/>
    <mergeCell ref="AS161:AT161"/>
    <mergeCell ref="AU161:AV161"/>
    <mergeCell ref="AK158:AL158"/>
    <mergeCell ref="AM158:AN158"/>
    <mergeCell ref="AO158:AP158"/>
    <mergeCell ref="AQ158:AR158"/>
    <mergeCell ref="AS158:AT158"/>
    <mergeCell ref="AR83:AU83"/>
    <mergeCell ref="AV83:AZ83"/>
    <mergeCell ref="AR84:AU84"/>
    <mergeCell ref="AV84:AZ84"/>
    <mergeCell ref="AG190:AH190"/>
    <mergeCell ref="Z75:AF77"/>
    <mergeCell ref="AG75:AI75"/>
    <mergeCell ref="AJ75:AM75"/>
    <mergeCell ref="AN75:AQ75"/>
    <mergeCell ref="AR75:AU75"/>
    <mergeCell ref="AV75:AZ75"/>
    <mergeCell ref="AN86:AQ86"/>
    <mergeCell ref="AR86:AU86"/>
    <mergeCell ref="AV86:AZ86"/>
    <mergeCell ref="Y185:Z185"/>
    <mergeCell ref="AA185:AB185"/>
    <mergeCell ref="AC185:AD185"/>
    <mergeCell ref="AE185:AF185"/>
    <mergeCell ref="AG185:AH185"/>
    <mergeCell ref="AI185:AJ185"/>
    <mergeCell ref="AE190:AF190"/>
    <mergeCell ref="AC186:AD186"/>
    <mergeCell ref="AC190:AD190"/>
    <mergeCell ref="AS184:AT184"/>
    <mergeCell ref="AU184:AV184"/>
    <mergeCell ref="AW182:AX182"/>
    <mergeCell ref="AY182:AZ182"/>
    <mergeCell ref="AK183:AL183"/>
    <mergeCell ref="AM183:AN183"/>
    <mergeCell ref="AO183:AP183"/>
    <mergeCell ref="AQ183:AR183"/>
    <mergeCell ref="AI177:AJ177"/>
    <mergeCell ref="AI178:AJ178"/>
    <mergeCell ref="AS178:AT178"/>
    <mergeCell ref="AU178:AV178"/>
    <mergeCell ref="AW178:AX178"/>
    <mergeCell ref="AV119:AZ119"/>
    <mergeCell ref="B186:D186"/>
    <mergeCell ref="AY185:AZ185"/>
    <mergeCell ref="B185:D185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U185:V185"/>
    <mergeCell ref="W185:X185"/>
    <mergeCell ref="B190:D190"/>
    <mergeCell ref="B193:D193"/>
    <mergeCell ref="B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B187:D187"/>
    <mergeCell ref="E187:F187"/>
    <mergeCell ref="G187:H187"/>
    <mergeCell ref="I187:J187"/>
    <mergeCell ref="E190:F190"/>
    <mergeCell ref="B63:K66"/>
    <mergeCell ref="L63:O66"/>
    <mergeCell ref="P63:V66"/>
    <mergeCell ref="Z63:AF64"/>
    <mergeCell ref="W63:Y64"/>
    <mergeCell ref="W65:AF66"/>
    <mergeCell ref="AG63:AI64"/>
    <mergeCell ref="AG65:AI66"/>
    <mergeCell ref="AJ63:AM64"/>
    <mergeCell ref="AJ65:AM66"/>
    <mergeCell ref="AN63:AQ64"/>
    <mergeCell ref="AN65:AQ66"/>
    <mergeCell ref="AR63:AU64"/>
    <mergeCell ref="AR65:AU66"/>
    <mergeCell ref="AV63:AZ64"/>
    <mergeCell ref="AV65:AZ66"/>
    <mergeCell ref="AW184:AX184"/>
    <mergeCell ref="AY184:AZ184"/>
    <mergeCell ref="AS183:AT183"/>
    <mergeCell ref="AU183:AV183"/>
    <mergeCell ref="AW183:AX183"/>
    <mergeCell ref="AK182:AL182"/>
    <mergeCell ref="AM182:AN182"/>
    <mergeCell ref="AO182:AP182"/>
    <mergeCell ref="AV121:AZ121"/>
    <mergeCell ref="AV122:AZ122"/>
    <mergeCell ref="B75:K78"/>
    <mergeCell ref="L75:O78"/>
    <mergeCell ref="P75:V78"/>
    <mergeCell ref="W75:Y77"/>
    <mergeCell ref="AG86:AI86"/>
    <mergeCell ref="AJ86:AM86"/>
    <mergeCell ref="G190:H190"/>
    <mergeCell ref="G193:H193"/>
    <mergeCell ref="G186:H186"/>
    <mergeCell ref="I186:J186"/>
    <mergeCell ref="I190:J190"/>
    <mergeCell ref="I193:J193"/>
    <mergeCell ref="E186:F186"/>
    <mergeCell ref="B188:D188"/>
    <mergeCell ref="B189:D189"/>
    <mergeCell ref="E188:F188"/>
    <mergeCell ref="E189:F189"/>
    <mergeCell ref="G188:H188"/>
    <mergeCell ref="G189:H189"/>
    <mergeCell ref="I188:J188"/>
    <mergeCell ref="I189:J189"/>
    <mergeCell ref="B191:D191"/>
    <mergeCell ref="AC193:AD193"/>
    <mergeCell ref="AC189:AD189"/>
    <mergeCell ref="AV235:AZ235"/>
    <mergeCell ref="G276:K277"/>
    <mergeCell ref="L276:Q277"/>
    <mergeCell ref="R276:W277"/>
    <mergeCell ref="X276:AC277"/>
    <mergeCell ref="AD276:AG277"/>
    <mergeCell ref="AG76:AI76"/>
    <mergeCell ref="AN76:AQ76"/>
    <mergeCell ref="AG77:AI77"/>
    <mergeCell ref="AJ77:AM77"/>
    <mergeCell ref="AN77:AQ77"/>
    <mergeCell ref="AR77:AU77"/>
    <mergeCell ref="AV77:AZ77"/>
    <mergeCell ref="W78:AF78"/>
    <mergeCell ref="AG78:AI78"/>
    <mergeCell ref="AJ78:AM78"/>
    <mergeCell ref="AN78:AQ78"/>
    <mergeCell ref="AR78:AU78"/>
    <mergeCell ref="AV78:AZ78"/>
    <mergeCell ref="AQ185:AR185"/>
    <mergeCell ref="AS185:AT185"/>
    <mergeCell ref="AU185:AV185"/>
    <mergeCell ref="AW185:AX185"/>
    <mergeCell ref="AY183:AZ183"/>
    <mergeCell ref="AK184:AL184"/>
    <mergeCell ref="AM184:AN184"/>
    <mergeCell ref="AO184:AP184"/>
    <mergeCell ref="AQ184:AR184"/>
    <mergeCell ref="AW175:AX175"/>
    <mergeCell ref="AY175:AZ175"/>
    <mergeCell ref="G176:H176"/>
    <mergeCell ref="I176:J176"/>
    <mergeCell ref="AI183:AJ183"/>
    <mergeCell ref="B184:D184"/>
    <mergeCell ref="E184:F184"/>
    <mergeCell ref="G184:H184"/>
    <mergeCell ref="I184:J184"/>
    <mergeCell ref="K184:L184"/>
    <mergeCell ref="M184:N184"/>
    <mergeCell ref="O184:P184"/>
    <mergeCell ref="Q184:R184"/>
    <mergeCell ref="S184:T184"/>
    <mergeCell ref="U184:V184"/>
    <mergeCell ref="W184:X184"/>
    <mergeCell ref="Y184:Z184"/>
    <mergeCell ref="AA184:AB184"/>
    <mergeCell ref="AC184:AD184"/>
    <mergeCell ref="AE184:AF184"/>
    <mergeCell ref="AG184:AH184"/>
    <mergeCell ref="AI184:AJ184"/>
    <mergeCell ref="G177:H177"/>
    <mergeCell ref="I177:J177"/>
    <mergeCell ref="K177:L177"/>
    <mergeCell ref="M177:N177"/>
    <mergeCell ref="O177:P177"/>
    <mergeCell ref="Q177:R177"/>
    <mergeCell ref="S177:T177"/>
    <mergeCell ref="U177:V177"/>
    <mergeCell ref="W177:X177"/>
    <mergeCell ref="Y177:Z177"/>
    <mergeCell ref="AA177:AB177"/>
    <mergeCell ref="AC177:AD177"/>
    <mergeCell ref="AE177:AF177"/>
    <mergeCell ref="AG177:AH177"/>
    <mergeCell ref="B183:D183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W183:X183"/>
    <mergeCell ref="Y183:Z183"/>
    <mergeCell ref="AA183:AB183"/>
    <mergeCell ref="AC183:AD183"/>
    <mergeCell ref="AE183:AF183"/>
    <mergeCell ref="AG183:AH183"/>
    <mergeCell ref="AA181:AB181"/>
    <mergeCell ref="AC181:AD181"/>
    <mergeCell ref="U176:V176"/>
    <mergeCell ref="W176:X176"/>
    <mergeCell ref="Y176:Z176"/>
    <mergeCell ref="AA176:AB176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U176:AV176"/>
    <mergeCell ref="B182:D182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W180:X180"/>
    <mergeCell ref="Y180:Z180"/>
    <mergeCell ref="AA180:AB180"/>
    <mergeCell ref="AC180:AD180"/>
    <mergeCell ref="AE180:AF180"/>
    <mergeCell ref="AG180:AH180"/>
    <mergeCell ref="AI180:AJ180"/>
    <mergeCell ref="B177:D177"/>
    <mergeCell ref="E177:F177"/>
    <mergeCell ref="Q175:R175"/>
    <mergeCell ref="S175:T175"/>
    <mergeCell ref="U175:V175"/>
    <mergeCell ref="W175:X175"/>
    <mergeCell ref="AG175:AH175"/>
    <mergeCell ref="AI175:AJ175"/>
    <mergeCell ref="AK175:AL175"/>
    <mergeCell ref="AM175:AN175"/>
    <mergeCell ref="AO175:AP175"/>
    <mergeCell ref="AQ175:AR175"/>
    <mergeCell ref="AS175:AT175"/>
    <mergeCell ref="AU175:AV175"/>
    <mergeCell ref="AY174:AZ174"/>
    <mergeCell ref="B178:D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W178:X178"/>
    <mergeCell ref="Y178:Z178"/>
    <mergeCell ref="AA178:AB178"/>
    <mergeCell ref="AC178:AD178"/>
    <mergeCell ref="AE178:AF178"/>
    <mergeCell ref="AG178:AH178"/>
    <mergeCell ref="O176:P176"/>
    <mergeCell ref="Q176:R176"/>
    <mergeCell ref="S176:T176"/>
    <mergeCell ref="AK178:AL178"/>
    <mergeCell ref="AM178:AN178"/>
    <mergeCell ref="AY178:AZ178"/>
    <mergeCell ref="B175:D175"/>
    <mergeCell ref="E175:F175"/>
    <mergeCell ref="G175:H175"/>
    <mergeCell ref="I175:J175"/>
    <mergeCell ref="AQ173:AR173"/>
    <mergeCell ref="AS173:AT173"/>
    <mergeCell ref="AU173:AV173"/>
    <mergeCell ref="AW173:AX173"/>
    <mergeCell ref="AY173:AZ173"/>
    <mergeCell ref="B174:D174"/>
    <mergeCell ref="E174:F174"/>
    <mergeCell ref="G174:H174"/>
    <mergeCell ref="I174:J174"/>
    <mergeCell ref="K174:L174"/>
    <mergeCell ref="M174:N174"/>
    <mergeCell ref="O174:P174"/>
    <mergeCell ref="Q174:R174"/>
    <mergeCell ref="S174:T174"/>
    <mergeCell ref="U174:V174"/>
    <mergeCell ref="W174:X174"/>
    <mergeCell ref="Y174:Z174"/>
    <mergeCell ref="AA174:AB174"/>
    <mergeCell ref="AC174:AD174"/>
    <mergeCell ref="AE174:AF174"/>
    <mergeCell ref="AG174:AH174"/>
    <mergeCell ref="AI174:AJ174"/>
    <mergeCell ref="AW176:AX176"/>
    <mergeCell ref="AY176:AZ176"/>
    <mergeCell ref="O175:P175"/>
    <mergeCell ref="AQ172:AR172"/>
    <mergeCell ref="AS172:AT172"/>
    <mergeCell ref="AU172:AV172"/>
    <mergeCell ref="AW172:AX172"/>
    <mergeCell ref="AY172:AZ172"/>
    <mergeCell ref="AK174:AL174"/>
    <mergeCell ref="AM174:AN174"/>
    <mergeCell ref="AO174:AP174"/>
    <mergeCell ref="AQ174:AR174"/>
    <mergeCell ref="AS174:AT174"/>
    <mergeCell ref="AU174:AV174"/>
    <mergeCell ref="AW174:AX174"/>
    <mergeCell ref="B173:D173"/>
    <mergeCell ref="E173:F173"/>
    <mergeCell ref="G173:H173"/>
    <mergeCell ref="I173:J173"/>
    <mergeCell ref="K173:L173"/>
    <mergeCell ref="M173:N173"/>
    <mergeCell ref="O173:P173"/>
    <mergeCell ref="Q173:R173"/>
    <mergeCell ref="S173:T173"/>
    <mergeCell ref="U173:V173"/>
    <mergeCell ref="W173:X173"/>
    <mergeCell ref="Y173:Z173"/>
    <mergeCell ref="AA173:AB173"/>
    <mergeCell ref="AC173:AD173"/>
    <mergeCell ref="AE173:AF173"/>
    <mergeCell ref="AG173:AH173"/>
    <mergeCell ref="AI173:AJ173"/>
    <mergeCell ref="AK173:AL173"/>
    <mergeCell ref="AM173:AN173"/>
    <mergeCell ref="AO173:AP173"/>
    <mergeCell ref="AQ171:AR171"/>
    <mergeCell ref="AS171:AT171"/>
    <mergeCell ref="AU171:AV171"/>
    <mergeCell ref="AW171:AX171"/>
    <mergeCell ref="B162:D162"/>
    <mergeCell ref="E162:F162"/>
    <mergeCell ref="G162:H162"/>
    <mergeCell ref="I162:J162"/>
    <mergeCell ref="K162:L162"/>
    <mergeCell ref="M162:N162"/>
    <mergeCell ref="O162:P162"/>
    <mergeCell ref="AE171:AF171"/>
    <mergeCell ref="AG171:AH171"/>
    <mergeCell ref="AI171:AJ171"/>
    <mergeCell ref="AW170:AX170"/>
    <mergeCell ref="M170:N170"/>
    <mergeCell ref="O170:P170"/>
    <mergeCell ref="Q170:R170"/>
    <mergeCell ref="S170:T170"/>
    <mergeCell ref="U170:V170"/>
    <mergeCell ref="W170:X170"/>
    <mergeCell ref="AQ162:AR162"/>
    <mergeCell ref="AS162:AT162"/>
    <mergeCell ref="AU162:AV162"/>
    <mergeCell ref="AW162:AX162"/>
    <mergeCell ref="W167:X167"/>
    <mergeCell ref="Y167:Z167"/>
    <mergeCell ref="AA167:AB167"/>
    <mergeCell ref="AC167:AD167"/>
    <mergeCell ref="AK162:AL162"/>
    <mergeCell ref="AM162:AN162"/>
    <mergeCell ref="AO162:AP162"/>
    <mergeCell ref="W171:X171"/>
    <mergeCell ref="Y171:Z171"/>
    <mergeCell ref="AA171:AB171"/>
    <mergeCell ref="AC171:AD171"/>
    <mergeCell ref="U172:V172"/>
    <mergeCell ref="W172:X172"/>
    <mergeCell ref="Y172:Z172"/>
    <mergeCell ref="AA172:AB172"/>
    <mergeCell ref="AC172:AD172"/>
    <mergeCell ref="AK159:AL159"/>
    <mergeCell ref="AM159:AN159"/>
    <mergeCell ref="AO159:AP159"/>
    <mergeCell ref="AA163:AB163"/>
    <mergeCell ref="AC163:AD163"/>
    <mergeCell ref="AE163:AF163"/>
    <mergeCell ref="AG163:AH163"/>
    <mergeCell ref="AI163:AJ163"/>
    <mergeCell ref="AE172:AF172"/>
    <mergeCell ref="AG172:AH172"/>
    <mergeCell ref="AI172:AJ172"/>
    <mergeCell ref="AK171:AL171"/>
    <mergeCell ref="AM171:AN171"/>
    <mergeCell ref="AO171:AP171"/>
    <mergeCell ref="AK172:AL172"/>
    <mergeCell ref="AM172:AN172"/>
    <mergeCell ref="AO172:AP172"/>
    <mergeCell ref="AK163:AL163"/>
    <mergeCell ref="AA161:AB161"/>
    <mergeCell ref="AC161:AD161"/>
    <mergeCell ref="AK166:AL166"/>
    <mergeCell ref="AM166:AN166"/>
    <mergeCell ref="AO166:AP166"/>
    <mergeCell ref="I170:J170"/>
    <mergeCell ref="AG162:AH162"/>
    <mergeCell ref="AI162:AJ162"/>
    <mergeCell ref="K170:L170"/>
    <mergeCell ref="AY171:AZ171"/>
    <mergeCell ref="AK170:AL170"/>
    <mergeCell ref="AM170:AN170"/>
    <mergeCell ref="AO170:AP170"/>
    <mergeCell ref="AQ170:AR170"/>
    <mergeCell ref="AS170:AT170"/>
    <mergeCell ref="AU170:AV170"/>
    <mergeCell ref="M168:N168"/>
    <mergeCell ref="O168:P168"/>
    <mergeCell ref="Q168:R168"/>
    <mergeCell ref="S168:T168"/>
    <mergeCell ref="U168:V168"/>
    <mergeCell ref="W168:X168"/>
    <mergeCell ref="Y168:Z168"/>
    <mergeCell ref="AA168:AB168"/>
    <mergeCell ref="AC168:AD168"/>
    <mergeCell ref="AC164:AD164"/>
    <mergeCell ref="AE164:AF164"/>
    <mergeCell ref="AG164:AH164"/>
    <mergeCell ref="AI164:AJ164"/>
    <mergeCell ref="AE162:AF162"/>
    <mergeCell ref="AQ163:AR163"/>
    <mergeCell ref="AS163:AT163"/>
    <mergeCell ref="AU163:AV163"/>
    <mergeCell ref="AW163:AX163"/>
    <mergeCell ref="AY163:AZ163"/>
    <mergeCell ref="AK164:AL164"/>
    <mergeCell ref="AM164:AN164"/>
    <mergeCell ref="B164:D164"/>
    <mergeCell ref="E164:F164"/>
    <mergeCell ref="AY164:AZ164"/>
    <mergeCell ref="AK169:AL169"/>
    <mergeCell ref="AG166:AH166"/>
    <mergeCell ref="AI166:AJ166"/>
    <mergeCell ref="AW169:AX169"/>
    <mergeCell ref="AY169:AZ169"/>
    <mergeCell ref="AY170:AZ170"/>
    <mergeCell ref="S159:T159"/>
    <mergeCell ref="U159:V159"/>
    <mergeCell ref="W159:X159"/>
    <mergeCell ref="Y159:Z159"/>
    <mergeCell ref="AA159:AB159"/>
    <mergeCell ref="AC159:AD159"/>
    <mergeCell ref="AE159:AF159"/>
    <mergeCell ref="AG159:AH159"/>
    <mergeCell ref="AI159:AJ159"/>
    <mergeCell ref="Y170:Z170"/>
    <mergeCell ref="AA170:AB170"/>
    <mergeCell ref="AC170:AD170"/>
    <mergeCell ref="AE170:AF170"/>
    <mergeCell ref="AG170:AH170"/>
    <mergeCell ref="AI170:AJ170"/>
    <mergeCell ref="M164:N164"/>
    <mergeCell ref="O164:P164"/>
    <mergeCell ref="Q164:R164"/>
    <mergeCell ref="S164:T164"/>
    <mergeCell ref="U164:V164"/>
    <mergeCell ref="W164:X164"/>
    <mergeCell ref="Y164:Z164"/>
    <mergeCell ref="AA164:AB164"/>
    <mergeCell ref="B169:D169"/>
    <mergeCell ref="E169:F169"/>
    <mergeCell ref="G169:H169"/>
    <mergeCell ref="I169:J169"/>
    <mergeCell ref="K169:L169"/>
    <mergeCell ref="M169:N169"/>
    <mergeCell ref="O169:P169"/>
    <mergeCell ref="Q169:R169"/>
    <mergeCell ref="S169:T169"/>
    <mergeCell ref="U169:V169"/>
    <mergeCell ref="W169:X169"/>
    <mergeCell ref="Y169:Z169"/>
    <mergeCell ref="AA169:AB169"/>
    <mergeCell ref="AC169:AD169"/>
    <mergeCell ref="AE169:AF169"/>
    <mergeCell ref="AG169:AH169"/>
    <mergeCell ref="AI169:AJ169"/>
    <mergeCell ref="AQ166:AR166"/>
    <mergeCell ref="AS166:AT166"/>
    <mergeCell ref="AI160:AJ160"/>
    <mergeCell ref="AK160:AL160"/>
    <mergeCell ref="AM169:AN169"/>
    <mergeCell ref="AO169:AP169"/>
    <mergeCell ref="AW161:AX161"/>
    <mergeCell ref="AY161:AZ161"/>
    <mergeCell ref="AM160:AN160"/>
    <mergeCell ref="AW160:AX160"/>
    <mergeCell ref="AY160:AZ160"/>
    <mergeCell ref="AY162:AZ162"/>
    <mergeCell ref="AO164:AP164"/>
    <mergeCell ref="AQ164:AR164"/>
    <mergeCell ref="AS164:AT164"/>
    <mergeCell ref="AU164:AV164"/>
    <mergeCell ref="AW164:AX164"/>
    <mergeCell ref="AQ169:AR169"/>
    <mergeCell ref="AS169:AT169"/>
    <mergeCell ref="AU169:AV169"/>
    <mergeCell ref="AO160:AP160"/>
    <mergeCell ref="AQ160:AR160"/>
    <mergeCell ref="AM163:AN163"/>
    <mergeCell ref="AO163:AP163"/>
    <mergeCell ref="B160:D160"/>
    <mergeCell ref="B158:D158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C160:AD160"/>
    <mergeCell ref="AE160:AF160"/>
    <mergeCell ref="AG160:AH160"/>
    <mergeCell ref="O160:P160"/>
    <mergeCell ref="Q160:R160"/>
    <mergeCell ref="S160:T160"/>
    <mergeCell ref="U160:V160"/>
    <mergeCell ref="W160:X160"/>
    <mergeCell ref="Y160:Z160"/>
    <mergeCell ref="AA160:AB160"/>
    <mergeCell ref="I159:J159"/>
    <mergeCell ref="K159:L159"/>
    <mergeCell ref="M159:N159"/>
    <mergeCell ref="O159:P159"/>
    <mergeCell ref="Q159:R159"/>
    <mergeCell ref="B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AA157:AB157"/>
    <mergeCell ref="AC157:AD157"/>
    <mergeCell ref="AE157:AF157"/>
    <mergeCell ref="AG157:AH157"/>
    <mergeCell ref="AI157:AJ157"/>
    <mergeCell ref="B155:D155"/>
    <mergeCell ref="E155:F155"/>
    <mergeCell ref="G155:H155"/>
    <mergeCell ref="I155:J155"/>
    <mergeCell ref="B156:D156"/>
    <mergeCell ref="E156:F156"/>
    <mergeCell ref="AK153:AL153"/>
    <mergeCell ref="AM153:AN153"/>
    <mergeCell ref="AO153:AP153"/>
    <mergeCell ref="AQ153:AR153"/>
    <mergeCell ref="AS153:AT153"/>
    <mergeCell ref="AU153:AV153"/>
    <mergeCell ref="AW153:AX153"/>
    <mergeCell ref="AY153:AZ153"/>
    <mergeCell ref="B154:D154"/>
    <mergeCell ref="E154:F154"/>
    <mergeCell ref="G154:H154"/>
    <mergeCell ref="I154:J154"/>
    <mergeCell ref="K154:L154"/>
    <mergeCell ref="M154:N154"/>
    <mergeCell ref="O154:P154"/>
    <mergeCell ref="Q154:R154"/>
    <mergeCell ref="S154:T154"/>
    <mergeCell ref="U154:V154"/>
    <mergeCell ref="W154:X154"/>
    <mergeCell ref="Y154:Z154"/>
    <mergeCell ref="AA154:AB154"/>
    <mergeCell ref="AC154:AD154"/>
    <mergeCell ref="AE154:AF154"/>
    <mergeCell ref="AG154:AH154"/>
    <mergeCell ref="AI154:AJ154"/>
    <mergeCell ref="AK154:AL154"/>
    <mergeCell ref="B153:D153"/>
    <mergeCell ref="E153:F153"/>
    <mergeCell ref="G153:H153"/>
    <mergeCell ref="I153:J153"/>
    <mergeCell ref="K153:L153"/>
    <mergeCell ref="M153:N153"/>
    <mergeCell ref="O153:P153"/>
    <mergeCell ref="Q153:R153"/>
    <mergeCell ref="S153:T153"/>
    <mergeCell ref="U153:V153"/>
    <mergeCell ref="W153:X153"/>
    <mergeCell ref="Y153:Z153"/>
    <mergeCell ref="AA153:AB153"/>
    <mergeCell ref="AC153:AD153"/>
    <mergeCell ref="AE153:AF153"/>
    <mergeCell ref="AG153:AH153"/>
    <mergeCell ref="AI153:AJ153"/>
    <mergeCell ref="AM151:AN151"/>
    <mergeCell ref="AO151:AP151"/>
    <mergeCell ref="AQ151:AR151"/>
    <mergeCell ref="AS151:AT151"/>
    <mergeCell ref="AU151:AV151"/>
    <mergeCell ref="AW151:AX151"/>
    <mergeCell ref="AY151:AZ151"/>
    <mergeCell ref="B152:D152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AA152:AB152"/>
    <mergeCell ref="AC152:AD152"/>
    <mergeCell ref="AE152:AF152"/>
    <mergeCell ref="AG152:AH152"/>
    <mergeCell ref="AI152:AJ152"/>
    <mergeCell ref="AK152:AL152"/>
    <mergeCell ref="AM152:AN152"/>
    <mergeCell ref="AO152:AP152"/>
    <mergeCell ref="AQ152:AR152"/>
    <mergeCell ref="AS152:AT152"/>
    <mergeCell ref="AU152:AV152"/>
    <mergeCell ref="AW152:AX152"/>
    <mergeCell ref="AY152:AZ152"/>
    <mergeCell ref="Y150:Z150"/>
    <mergeCell ref="AA150:AB150"/>
    <mergeCell ref="AC150:AD150"/>
    <mergeCell ref="AE150:AF150"/>
    <mergeCell ref="AG150:AH150"/>
    <mergeCell ref="AI150:AJ150"/>
    <mergeCell ref="AK150:AL150"/>
    <mergeCell ref="AM150:AN150"/>
    <mergeCell ref="AO150:AP150"/>
    <mergeCell ref="AQ150:AR150"/>
    <mergeCell ref="AS150:AT150"/>
    <mergeCell ref="AU150:AV150"/>
    <mergeCell ref="AW150:AX150"/>
    <mergeCell ref="AY150:AZ150"/>
    <mergeCell ref="B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  <mergeCell ref="AA151:AB151"/>
    <mergeCell ref="AC151:AD151"/>
    <mergeCell ref="AE151:AF151"/>
    <mergeCell ref="AG151:AH151"/>
    <mergeCell ref="AI151:AJ151"/>
    <mergeCell ref="AK151:AL151"/>
    <mergeCell ref="AY148:AZ148"/>
    <mergeCell ref="B149:D149"/>
    <mergeCell ref="E149:F149"/>
    <mergeCell ref="G149:H149"/>
    <mergeCell ref="I149:J149"/>
    <mergeCell ref="K149:L149"/>
    <mergeCell ref="M149:N149"/>
    <mergeCell ref="O149:P149"/>
    <mergeCell ref="Q149:R149"/>
    <mergeCell ref="S149:T149"/>
    <mergeCell ref="U149:V149"/>
    <mergeCell ref="W149:X149"/>
    <mergeCell ref="Y149:Z149"/>
    <mergeCell ref="AA149:AB149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U149:AV149"/>
    <mergeCell ref="AW149:AX149"/>
    <mergeCell ref="AY149:AZ149"/>
    <mergeCell ref="AW147:AX147"/>
    <mergeCell ref="AY147:AZ147"/>
    <mergeCell ref="B146:D146"/>
    <mergeCell ref="E146:F146"/>
    <mergeCell ref="G146:H146"/>
    <mergeCell ref="I146:J146"/>
    <mergeCell ref="K146:L146"/>
    <mergeCell ref="M146:N146"/>
    <mergeCell ref="B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AA148:AB148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U148:AV148"/>
    <mergeCell ref="AW148:AX148"/>
    <mergeCell ref="AV132:AZ132"/>
    <mergeCell ref="AC146:AD146"/>
    <mergeCell ref="AE146:AF146"/>
    <mergeCell ref="AG146:AH146"/>
    <mergeCell ref="AI146:AJ146"/>
    <mergeCell ref="B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AA145:AB145"/>
    <mergeCell ref="AC145:AD145"/>
    <mergeCell ref="AE145:AF145"/>
    <mergeCell ref="AG145:AH145"/>
    <mergeCell ref="AI145:AJ145"/>
    <mergeCell ref="AY144:AZ144"/>
    <mergeCell ref="AS144:AT144"/>
    <mergeCell ref="AU144:AV144"/>
    <mergeCell ref="AW144:AX144"/>
    <mergeCell ref="AA144:AB144"/>
    <mergeCell ref="AC144:AD144"/>
    <mergeCell ref="AE144:AF144"/>
    <mergeCell ref="AI144:AJ144"/>
    <mergeCell ref="AK144:AL144"/>
    <mergeCell ref="O144:P144"/>
    <mergeCell ref="AV125:AZ125"/>
    <mergeCell ref="AG126:AI126"/>
    <mergeCell ref="AN126:AQ126"/>
    <mergeCell ref="AG127:AI127"/>
    <mergeCell ref="AJ127:AM127"/>
    <mergeCell ref="AN127:AQ127"/>
    <mergeCell ref="AR127:AU127"/>
    <mergeCell ref="AV127:AZ127"/>
    <mergeCell ref="W128:AF128"/>
    <mergeCell ref="AG128:AI128"/>
    <mergeCell ref="AJ128:AM128"/>
    <mergeCell ref="AN128:AQ128"/>
    <mergeCell ref="AR128:AU128"/>
    <mergeCell ref="AV128:AZ128"/>
    <mergeCell ref="B129:K132"/>
    <mergeCell ref="L129:O132"/>
    <mergeCell ref="P129:V132"/>
    <mergeCell ref="W129:Y131"/>
    <mergeCell ref="Z129:AF131"/>
    <mergeCell ref="AG129:AI129"/>
    <mergeCell ref="AJ129:AM129"/>
    <mergeCell ref="AN129:AQ129"/>
    <mergeCell ref="AR129:AU129"/>
    <mergeCell ref="AV129:AZ129"/>
    <mergeCell ref="AG130:AI130"/>
    <mergeCell ref="AN130:AQ130"/>
    <mergeCell ref="AG131:AI131"/>
    <mergeCell ref="AJ131:AM131"/>
    <mergeCell ref="AN131:AQ131"/>
    <mergeCell ref="AR131:AU131"/>
    <mergeCell ref="AV131:AZ131"/>
    <mergeCell ref="W132:AF132"/>
    <mergeCell ref="AV71:AZ71"/>
    <mergeCell ref="AG72:AI72"/>
    <mergeCell ref="AN72:AQ72"/>
    <mergeCell ref="AG73:AI73"/>
    <mergeCell ref="AJ73:AM73"/>
    <mergeCell ref="AN73:AQ73"/>
    <mergeCell ref="AR73:AU73"/>
    <mergeCell ref="AV73:AZ73"/>
    <mergeCell ref="W74:AF74"/>
    <mergeCell ref="AG74:AI74"/>
    <mergeCell ref="AJ74:AM74"/>
    <mergeCell ref="AN74:AQ74"/>
    <mergeCell ref="AR74:AU74"/>
    <mergeCell ref="AV74:AZ74"/>
    <mergeCell ref="B71:K74"/>
    <mergeCell ref="L71:O74"/>
    <mergeCell ref="P71:V74"/>
    <mergeCell ref="W71:Y73"/>
    <mergeCell ref="Z71:AF73"/>
    <mergeCell ref="AG71:AI71"/>
    <mergeCell ref="AJ71:AM71"/>
    <mergeCell ref="AN71:AQ71"/>
    <mergeCell ref="AR71:AU71"/>
    <mergeCell ref="AV67:AZ67"/>
    <mergeCell ref="AG68:AI68"/>
    <mergeCell ref="AN68:AQ68"/>
    <mergeCell ref="AG69:AI69"/>
    <mergeCell ref="AJ69:AM69"/>
    <mergeCell ref="AN69:AQ69"/>
    <mergeCell ref="AR69:AU69"/>
    <mergeCell ref="AV69:AZ69"/>
    <mergeCell ref="W70:AF70"/>
    <mergeCell ref="AG70:AI70"/>
    <mergeCell ref="AJ70:AM70"/>
    <mergeCell ref="AN70:AQ70"/>
    <mergeCell ref="AR70:AU70"/>
    <mergeCell ref="AV70:AZ70"/>
    <mergeCell ref="B67:K70"/>
    <mergeCell ref="L67:O70"/>
    <mergeCell ref="P67:V70"/>
    <mergeCell ref="W67:Y69"/>
    <mergeCell ref="Z67:AF69"/>
    <mergeCell ref="AG67:AI67"/>
    <mergeCell ref="AJ67:AM67"/>
    <mergeCell ref="AN67:AQ67"/>
    <mergeCell ref="AR67:AU67"/>
    <mergeCell ref="AG61:AI61"/>
    <mergeCell ref="AJ61:AM61"/>
    <mergeCell ref="AN61:AQ61"/>
    <mergeCell ref="AR61:AU61"/>
    <mergeCell ref="AV61:AZ61"/>
    <mergeCell ref="W62:AF62"/>
    <mergeCell ref="AG62:AI62"/>
    <mergeCell ref="AJ62:AM62"/>
    <mergeCell ref="AN62:AQ62"/>
    <mergeCell ref="AR62:AU62"/>
    <mergeCell ref="AV62:AZ62"/>
    <mergeCell ref="B59:K62"/>
    <mergeCell ref="L59:O62"/>
    <mergeCell ref="P59:V62"/>
    <mergeCell ref="W59:Y61"/>
    <mergeCell ref="Z59:AF61"/>
    <mergeCell ref="AG59:AI59"/>
    <mergeCell ref="AJ59:AM59"/>
    <mergeCell ref="AN59:AQ59"/>
    <mergeCell ref="AR59:AU59"/>
    <mergeCell ref="AV55:AZ55"/>
    <mergeCell ref="AG56:AI56"/>
    <mergeCell ref="AN56:AQ56"/>
    <mergeCell ref="AG57:AI57"/>
    <mergeCell ref="AJ57:AM57"/>
    <mergeCell ref="AN57:AQ57"/>
    <mergeCell ref="AR57:AU57"/>
    <mergeCell ref="AV57:AZ57"/>
    <mergeCell ref="W58:AF58"/>
    <mergeCell ref="AG58:AI58"/>
    <mergeCell ref="AJ58:AM58"/>
    <mergeCell ref="AN58:AQ58"/>
    <mergeCell ref="AR58:AU58"/>
    <mergeCell ref="AV58:AZ58"/>
    <mergeCell ref="B55:K58"/>
    <mergeCell ref="L55:O58"/>
    <mergeCell ref="P55:V58"/>
    <mergeCell ref="W55:Y57"/>
    <mergeCell ref="Z55:AF57"/>
    <mergeCell ref="AG55:AI55"/>
    <mergeCell ref="AJ55:AM55"/>
    <mergeCell ref="AN55:AQ55"/>
    <mergeCell ref="AR55:AU55"/>
    <mergeCell ref="AV51:AZ51"/>
    <mergeCell ref="AG52:AI52"/>
    <mergeCell ref="AN52:AQ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AN54:AQ54"/>
    <mergeCell ref="AR54:AU54"/>
    <mergeCell ref="AV54:AZ54"/>
    <mergeCell ref="B51:K54"/>
    <mergeCell ref="L51:O54"/>
    <mergeCell ref="P51:V54"/>
    <mergeCell ref="W51:Y53"/>
    <mergeCell ref="Z51:AF53"/>
    <mergeCell ref="AG51:AI51"/>
    <mergeCell ref="AJ51:AM51"/>
    <mergeCell ref="AN51:AQ51"/>
    <mergeCell ref="AR51:AU51"/>
    <mergeCell ref="AV47:AZ47"/>
    <mergeCell ref="AG48:AI48"/>
    <mergeCell ref="AN48:AQ48"/>
    <mergeCell ref="AG49:AI49"/>
    <mergeCell ref="AJ49:AM49"/>
    <mergeCell ref="AN49:AQ49"/>
    <mergeCell ref="AR49:AU49"/>
    <mergeCell ref="AV49:AZ49"/>
    <mergeCell ref="W50:AF50"/>
    <mergeCell ref="AG50:AI50"/>
    <mergeCell ref="AJ50:AM50"/>
    <mergeCell ref="AN50:AQ50"/>
    <mergeCell ref="AR50:AU50"/>
    <mergeCell ref="AV50:AZ50"/>
    <mergeCell ref="B47:K50"/>
    <mergeCell ref="L47:O50"/>
    <mergeCell ref="P47:V50"/>
    <mergeCell ref="W47:Y49"/>
    <mergeCell ref="Z47:AF49"/>
    <mergeCell ref="AG47:AI47"/>
    <mergeCell ref="AJ47:AM47"/>
    <mergeCell ref="AN47:AQ47"/>
    <mergeCell ref="AR47:AU47"/>
    <mergeCell ref="AV46:AZ46"/>
    <mergeCell ref="AN44:AQ44"/>
    <mergeCell ref="AG32:AI32"/>
    <mergeCell ref="AG40:AI40"/>
    <mergeCell ref="AN32:AQ32"/>
    <mergeCell ref="B43:K46"/>
    <mergeCell ref="L43:O46"/>
    <mergeCell ref="P43:V46"/>
    <mergeCell ref="W43:Y45"/>
    <mergeCell ref="Z43:AF45"/>
    <mergeCell ref="AG43:AI43"/>
    <mergeCell ref="AJ43:AM43"/>
    <mergeCell ref="AN43:AQ43"/>
    <mergeCell ref="AR43:AU43"/>
    <mergeCell ref="AV43:AZ43"/>
    <mergeCell ref="AG44:AI44"/>
    <mergeCell ref="AG45:AI45"/>
    <mergeCell ref="AJ45:AM45"/>
    <mergeCell ref="AN45:AQ45"/>
    <mergeCell ref="AR45:AU45"/>
    <mergeCell ref="AV45:AZ45"/>
    <mergeCell ref="W46:AF46"/>
    <mergeCell ref="AG46:AI46"/>
    <mergeCell ref="AJ46:AM46"/>
    <mergeCell ref="AN46:AQ46"/>
    <mergeCell ref="AR46:AU46"/>
    <mergeCell ref="B35:K38"/>
    <mergeCell ref="L35:O38"/>
    <mergeCell ref="P35:V38"/>
    <mergeCell ref="Z35:AF36"/>
    <mergeCell ref="W35:Y36"/>
    <mergeCell ref="W37:AF38"/>
    <mergeCell ref="W125:Y127"/>
    <mergeCell ref="Z125:AF127"/>
    <mergeCell ref="AG125:AI125"/>
    <mergeCell ref="AJ125:AM125"/>
    <mergeCell ref="AN125:AQ125"/>
    <mergeCell ref="AR125:AU125"/>
    <mergeCell ref="AG132:AI132"/>
    <mergeCell ref="AJ132:AM132"/>
    <mergeCell ref="AN132:AQ132"/>
    <mergeCell ref="AR132:AU132"/>
    <mergeCell ref="B147:D147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U147:V147"/>
    <mergeCell ref="W147:X147"/>
    <mergeCell ref="Y147:Z147"/>
    <mergeCell ref="AA147:AB147"/>
    <mergeCell ref="AC147:AD147"/>
    <mergeCell ref="AE147:AF147"/>
    <mergeCell ref="AG147:AH147"/>
    <mergeCell ref="AI147:AJ147"/>
    <mergeCell ref="AU147:AV147"/>
    <mergeCell ref="AG144:AH144"/>
    <mergeCell ref="AM144:AN144"/>
    <mergeCell ref="AO144:AP144"/>
    <mergeCell ref="AQ144:AR144"/>
    <mergeCell ref="AJ242:AM243"/>
    <mergeCell ref="AN242:AQ243"/>
    <mergeCell ref="AR242:AU243"/>
    <mergeCell ref="G238:K239"/>
    <mergeCell ref="G246:K247"/>
    <mergeCell ref="L246:Q247"/>
    <mergeCell ref="R246:W247"/>
    <mergeCell ref="X246:AC247"/>
    <mergeCell ref="AD246:AG247"/>
    <mergeCell ref="AH246:AI247"/>
    <mergeCell ref="AJ246:AM247"/>
    <mergeCell ref="AN246:AQ247"/>
    <mergeCell ref="AR246:AU247"/>
    <mergeCell ref="L242:Q243"/>
    <mergeCell ref="R242:W243"/>
    <mergeCell ref="X242:AC243"/>
    <mergeCell ref="AR235:AU235"/>
    <mergeCell ref="AV242:AZ243"/>
    <mergeCell ref="G240:K241"/>
    <mergeCell ref="L240:Q241"/>
    <mergeCell ref="R240:W241"/>
    <mergeCell ref="X240:AC241"/>
    <mergeCell ref="AD240:AG241"/>
    <mergeCell ref="AH240:AI241"/>
    <mergeCell ref="G236:K237"/>
    <mergeCell ref="G232:AC232"/>
    <mergeCell ref="AD232:AG234"/>
    <mergeCell ref="AH232:AI234"/>
    <mergeCell ref="AJ232:AZ232"/>
    <mergeCell ref="G233:K234"/>
    <mergeCell ref="L236:Q237"/>
    <mergeCell ref="R236:W237"/>
    <mergeCell ref="X236:AC237"/>
    <mergeCell ref="AD236:AG237"/>
    <mergeCell ref="AH236:AI237"/>
    <mergeCell ref="AJ236:AM237"/>
    <mergeCell ref="AN236:AQ237"/>
    <mergeCell ref="AR236:AU237"/>
    <mergeCell ref="AV236:AZ237"/>
    <mergeCell ref="G242:K243"/>
    <mergeCell ref="G235:K235"/>
    <mergeCell ref="L235:Q235"/>
    <mergeCell ref="R235:W235"/>
    <mergeCell ref="X235:AC235"/>
    <mergeCell ref="AD235:AG235"/>
    <mergeCell ref="AJ235:AM235"/>
    <mergeCell ref="AN235:AQ235"/>
    <mergeCell ref="AD242:AG243"/>
    <mergeCell ref="AH242:AI243"/>
    <mergeCell ref="U226:X226"/>
    <mergeCell ref="Y226:AB226"/>
    <mergeCell ref="AC226:AF226"/>
    <mergeCell ref="AG226:AJ226"/>
    <mergeCell ref="AK226:AN226"/>
    <mergeCell ref="AO226:AR226"/>
    <mergeCell ref="AV233:AZ234"/>
    <mergeCell ref="L233:Q234"/>
    <mergeCell ref="R233:W234"/>
    <mergeCell ref="X233:AC234"/>
    <mergeCell ref="AJ233:AM234"/>
    <mergeCell ref="AN233:AQ234"/>
    <mergeCell ref="AR233:AU234"/>
    <mergeCell ref="B230:BA230"/>
    <mergeCell ref="AG225:AJ225"/>
    <mergeCell ref="AK225:AN225"/>
    <mergeCell ref="AO225:AR225"/>
    <mergeCell ref="AS225:AV225"/>
    <mergeCell ref="AW225:AZ225"/>
    <mergeCell ref="B226:D226"/>
    <mergeCell ref="E226:H226"/>
    <mergeCell ref="I226:L226"/>
    <mergeCell ref="M226:P226"/>
    <mergeCell ref="Q226:T226"/>
    <mergeCell ref="AS226:AV226"/>
    <mergeCell ref="AW226:AZ226"/>
    <mergeCell ref="B225:D225"/>
    <mergeCell ref="E225:H225"/>
    <mergeCell ref="I225:L225"/>
    <mergeCell ref="M225:P225"/>
    <mergeCell ref="Q225:T225"/>
    <mergeCell ref="U225:X225"/>
    <mergeCell ref="AO221:AR221"/>
    <mergeCell ref="AG222:AJ222"/>
    <mergeCell ref="AK222:AN222"/>
    <mergeCell ref="AO222:AR222"/>
    <mergeCell ref="Y225:AB225"/>
    <mergeCell ref="AC225:AF225"/>
    <mergeCell ref="U224:X224"/>
    <mergeCell ref="Y224:AB224"/>
    <mergeCell ref="AC224:AF224"/>
    <mergeCell ref="AG223:AJ223"/>
    <mergeCell ref="AK223:AN223"/>
    <mergeCell ref="AO223:AR223"/>
    <mergeCell ref="AS223:AV223"/>
    <mergeCell ref="AW223:AZ223"/>
    <mergeCell ref="B224:D224"/>
    <mergeCell ref="E224:H224"/>
    <mergeCell ref="I224:L224"/>
    <mergeCell ref="M224:P224"/>
    <mergeCell ref="Q224:T224"/>
    <mergeCell ref="AS224:AV224"/>
    <mergeCell ref="AW224:AZ224"/>
    <mergeCell ref="AG224:AJ224"/>
    <mergeCell ref="AK224:AN224"/>
    <mergeCell ref="AO224:AR224"/>
    <mergeCell ref="B223:D223"/>
    <mergeCell ref="E223:H223"/>
    <mergeCell ref="I223:L223"/>
    <mergeCell ref="M223:P223"/>
    <mergeCell ref="Q223:T223"/>
    <mergeCell ref="U223:X223"/>
    <mergeCell ref="Y223:AB223"/>
    <mergeCell ref="AC223:AF223"/>
    <mergeCell ref="AK212:AZ212"/>
    <mergeCell ref="E213:H213"/>
    <mergeCell ref="I213:L213"/>
    <mergeCell ref="AG214:AJ214"/>
    <mergeCell ref="AK214:AN214"/>
    <mergeCell ref="AO214:AR214"/>
    <mergeCell ref="AS214:AV214"/>
    <mergeCell ref="AW214:AZ214"/>
    <mergeCell ref="M213:P213"/>
    <mergeCell ref="Q213:T213"/>
    <mergeCell ref="AS222:AV222"/>
    <mergeCell ref="AW222:AZ222"/>
    <mergeCell ref="B221:D221"/>
    <mergeCell ref="E221:H221"/>
    <mergeCell ref="I221:L221"/>
    <mergeCell ref="M221:P221"/>
    <mergeCell ref="Q221:T221"/>
    <mergeCell ref="AS221:AV221"/>
    <mergeCell ref="AW221:AZ221"/>
    <mergeCell ref="B222:D222"/>
    <mergeCell ref="E222:H222"/>
    <mergeCell ref="I222:L222"/>
    <mergeCell ref="M222:P222"/>
    <mergeCell ref="Q222:T222"/>
    <mergeCell ref="U222:X222"/>
    <mergeCell ref="Y222:AB222"/>
    <mergeCell ref="AC222:AF222"/>
    <mergeCell ref="U221:X221"/>
    <mergeCell ref="Y221:AB221"/>
    <mergeCell ref="AC221:AF221"/>
    <mergeCell ref="AG221:AJ221"/>
    <mergeCell ref="AK221:AN221"/>
    <mergeCell ref="AL208:AN208"/>
    <mergeCell ref="AO208:AQ208"/>
    <mergeCell ref="AR208:AT208"/>
    <mergeCell ref="AU208:AW208"/>
    <mergeCell ref="AX208:AZ208"/>
    <mergeCell ref="Q208:S208"/>
    <mergeCell ref="T208:V208"/>
    <mergeCell ref="W208:Y208"/>
    <mergeCell ref="Z208:AB208"/>
    <mergeCell ref="AC208:AE208"/>
    <mergeCell ref="AF208:AH208"/>
    <mergeCell ref="AS213:AV213"/>
    <mergeCell ref="AW213:AZ213"/>
    <mergeCell ref="AG213:AJ213"/>
    <mergeCell ref="AK213:AN213"/>
    <mergeCell ref="AO213:AR213"/>
    <mergeCell ref="B214:D214"/>
    <mergeCell ref="E214:H214"/>
    <mergeCell ref="I214:L214"/>
    <mergeCell ref="M214:P214"/>
    <mergeCell ref="Q214:T214"/>
    <mergeCell ref="U214:X214"/>
    <mergeCell ref="Y214:AB214"/>
    <mergeCell ref="AC214:AF214"/>
    <mergeCell ref="U213:X213"/>
    <mergeCell ref="Y213:AB213"/>
    <mergeCell ref="AC213:AF213"/>
    <mergeCell ref="B210:D213"/>
    <mergeCell ref="E210:AZ210"/>
    <mergeCell ref="E211:AZ211"/>
    <mergeCell ref="E212:T212"/>
    <mergeCell ref="U212:AJ212"/>
    <mergeCell ref="B208:D208"/>
    <mergeCell ref="E208:G208"/>
    <mergeCell ref="H208:J208"/>
    <mergeCell ref="K208:M208"/>
    <mergeCell ref="N208:P208"/>
    <mergeCell ref="T207:V207"/>
    <mergeCell ref="W207:Y207"/>
    <mergeCell ref="Z207:AB207"/>
    <mergeCell ref="AC207:AE207"/>
    <mergeCell ref="AF207:AH207"/>
    <mergeCell ref="AI207:AK207"/>
    <mergeCell ref="B207:D207"/>
    <mergeCell ref="E207:G207"/>
    <mergeCell ref="H207:J207"/>
    <mergeCell ref="K207:M207"/>
    <mergeCell ref="N207:P207"/>
    <mergeCell ref="Q207:S207"/>
    <mergeCell ref="AI208:AK208"/>
    <mergeCell ref="AI206:AK206"/>
    <mergeCell ref="AL206:AN206"/>
    <mergeCell ref="AO206:AQ206"/>
    <mergeCell ref="AR206:AT206"/>
    <mergeCell ref="AU206:AW206"/>
    <mergeCell ref="AX206:AZ206"/>
    <mergeCell ref="Q206:S206"/>
    <mergeCell ref="T206:V206"/>
    <mergeCell ref="W206:Y206"/>
    <mergeCell ref="Z206:AB206"/>
    <mergeCell ref="AC206:AE206"/>
    <mergeCell ref="AF206:AH206"/>
    <mergeCell ref="AL205:AN205"/>
    <mergeCell ref="AL207:AN207"/>
    <mergeCell ref="AO207:AQ207"/>
    <mergeCell ref="AR207:AT207"/>
    <mergeCell ref="AU207:AW207"/>
    <mergeCell ref="AX207:AZ207"/>
    <mergeCell ref="AO205:AQ205"/>
    <mergeCell ref="AR205:AT205"/>
    <mergeCell ref="AU204:AW204"/>
    <mergeCell ref="AX204:AZ204"/>
    <mergeCell ref="Q204:S204"/>
    <mergeCell ref="T204:V204"/>
    <mergeCell ref="W204:Y204"/>
    <mergeCell ref="Z204:AB204"/>
    <mergeCell ref="AC204:AE204"/>
    <mergeCell ref="AF204:AH204"/>
    <mergeCell ref="B204:D204"/>
    <mergeCell ref="E204:G204"/>
    <mergeCell ref="H204:J204"/>
    <mergeCell ref="K204:M204"/>
    <mergeCell ref="N204:P204"/>
    <mergeCell ref="AU205:AW205"/>
    <mergeCell ref="AX205:AZ205"/>
    <mergeCell ref="B206:D206"/>
    <mergeCell ref="E206:G206"/>
    <mergeCell ref="H206:J206"/>
    <mergeCell ref="K206:M206"/>
    <mergeCell ref="N206:P206"/>
    <mergeCell ref="T205:V205"/>
    <mergeCell ref="W205:Y205"/>
    <mergeCell ref="Z205:AB205"/>
    <mergeCell ref="AC205:AE205"/>
    <mergeCell ref="AF205:AH205"/>
    <mergeCell ref="AI205:AK205"/>
    <mergeCell ref="B205:D205"/>
    <mergeCell ref="E205:G205"/>
    <mergeCell ref="H205:J205"/>
    <mergeCell ref="K205:M205"/>
    <mergeCell ref="N205:P205"/>
    <mergeCell ref="Q205:S205"/>
    <mergeCell ref="T203:V203"/>
    <mergeCell ref="W203:Y203"/>
    <mergeCell ref="Z203:AB203"/>
    <mergeCell ref="AC203:AE203"/>
    <mergeCell ref="B203:D203"/>
    <mergeCell ref="E203:G203"/>
    <mergeCell ref="H203:J203"/>
    <mergeCell ref="K203:M203"/>
    <mergeCell ref="N203:P203"/>
    <mergeCell ref="Q203:S203"/>
    <mergeCell ref="W202:Y202"/>
    <mergeCell ref="Z202:AB202"/>
    <mergeCell ref="AC202:AE202"/>
    <mergeCell ref="AF202:AH202"/>
    <mergeCell ref="AL203:AN203"/>
    <mergeCell ref="AO203:AQ203"/>
    <mergeCell ref="AR203:AT203"/>
    <mergeCell ref="AI204:AK204"/>
    <mergeCell ref="AL204:AN204"/>
    <mergeCell ref="AO204:AQ204"/>
    <mergeCell ref="AR204:AT204"/>
    <mergeCell ref="AU203:AW203"/>
    <mergeCell ref="AX203:AZ203"/>
    <mergeCell ref="AF203:AH203"/>
    <mergeCell ref="AI203:AK203"/>
    <mergeCell ref="AL201:AN201"/>
    <mergeCell ref="AO201:AQ201"/>
    <mergeCell ref="AR201:AT201"/>
    <mergeCell ref="AU201:AW201"/>
    <mergeCell ref="AX201:AZ201"/>
    <mergeCell ref="B202:D202"/>
    <mergeCell ref="E202:G202"/>
    <mergeCell ref="H202:J202"/>
    <mergeCell ref="K202:M202"/>
    <mergeCell ref="N202:P202"/>
    <mergeCell ref="T201:V201"/>
    <mergeCell ref="W201:Y201"/>
    <mergeCell ref="Z201:AB201"/>
    <mergeCell ref="AC201:AE201"/>
    <mergeCell ref="AF201:AH201"/>
    <mergeCell ref="AI201:AK201"/>
    <mergeCell ref="AI202:AK202"/>
    <mergeCell ref="AL202:AN202"/>
    <mergeCell ref="AO202:AQ202"/>
    <mergeCell ref="AR202:AT202"/>
    <mergeCell ref="AU202:AW202"/>
    <mergeCell ref="AX202:AZ202"/>
    <mergeCell ref="Q202:S202"/>
    <mergeCell ref="T202:V202"/>
    <mergeCell ref="B201:D201"/>
    <mergeCell ref="E201:G201"/>
    <mergeCell ref="H201:J201"/>
    <mergeCell ref="K201:M201"/>
    <mergeCell ref="N201:P201"/>
    <mergeCell ref="Q201:S201"/>
    <mergeCell ref="W200:Y200"/>
    <mergeCell ref="Z200:AB200"/>
    <mergeCell ref="AC200:AE200"/>
    <mergeCell ref="E200:G200"/>
    <mergeCell ref="H200:J200"/>
    <mergeCell ref="K200:M200"/>
    <mergeCell ref="N200:P200"/>
    <mergeCell ref="Q200:S200"/>
    <mergeCell ref="T200:V200"/>
    <mergeCell ref="B196:D200"/>
    <mergeCell ref="E196:AZ196"/>
    <mergeCell ref="E197:P197"/>
    <mergeCell ref="Q197:AZ198"/>
    <mergeCell ref="E198:P198"/>
    <mergeCell ref="E199:P199"/>
    <mergeCell ref="Q199:AB199"/>
    <mergeCell ref="AC199:AN199"/>
    <mergeCell ref="AO199:AZ199"/>
    <mergeCell ref="AO200:AQ200"/>
    <mergeCell ref="AR200:AT200"/>
    <mergeCell ref="AU200:AW200"/>
    <mergeCell ref="AX200:AZ200"/>
    <mergeCell ref="AF200:AH200"/>
    <mergeCell ref="AI200:AK200"/>
    <mergeCell ref="AL200:AN200"/>
    <mergeCell ref="AY194:AZ194"/>
    <mergeCell ref="AM194:AN194"/>
    <mergeCell ref="AO194:AP194"/>
    <mergeCell ref="AQ194:AR194"/>
    <mergeCell ref="AS194:AT194"/>
    <mergeCell ref="AU194:AV194"/>
    <mergeCell ref="AW194:AX194"/>
    <mergeCell ref="AE194:AF194"/>
    <mergeCell ref="AG194:AH194"/>
    <mergeCell ref="AI194:AJ194"/>
    <mergeCell ref="AK194:AL194"/>
    <mergeCell ref="AK145:AL145"/>
    <mergeCell ref="AM145:AN145"/>
    <mergeCell ref="AO145:AP145"/>
    <mergeCell ref="AQ145:AR145"/>
    <mergeCell ref="AS145:AT145"/>
    <mergeCell ref="AU145:AV145"/>
    <mergeCell ref="AW145:AX145"/>
    <mergeCell ref="AY145:AZ145"/>
    <mergeCell ref="AK146:AL146"/>
    <mergeCell ref="AM146:AN146"/>
    <mergeCell ref="AO146:AP146"/>
    <mergeCell ref="AQ146:AR146"/>
    <mergeCell ref="AS146:AT146"/>
    <mergeCell ref="AU146:AV146"/>
    <mergeCell ref="AW146:AX146"/>
    <mergeCell ref="AY146:AZ146"/>
    <mergeCell ref="AK147:AL147"/>
    <mergeCell ref="AM147:AN147"/>
    <mergeCell ref="AO147:AP147"/>
    <mergeCell ref="AQ147:AR147"/>
    <mergeCell ref="AS147:AT147"/>
    <mergeCell ref="S194:T194"/>
    <mergeCell ref="U194:V194"/>
    <mergeCell ref="W194:X194"/>
    <mergeCell ref="Y194:Z194"/>
    <mergeCell ref="B194:D194"/>
    <mergeCell ref="E194:F194"/>
    <mergeCell ref="G194:H194"/>
    <mergeCell ref="I194:J194"/>
    <mergeCell ref="K194:L194"/>
    <mergeCell ref="M194:N194"/>
    <mergeCell ref="AA194:AB194"/>
    <mergeCell ref="AC194:AD194"/>
    <mergeCell ref="O194:P194"/>
    <mergeCell ref="Q194:R194"/>
    <mergeCell ref="O146:P146"/>
    <mergeCell ref="Q146:R146"/>
    <mergeCell ref="S146:T146"/>
    <mergeCell ref="U146:V146"/>
    <mergeCell ref="W146:X146"/>
    <mergeCell ref="Y146:Z146"/>
    <mergeCell ref="AA146:AB146"/>
    <mergeCell ref="B150:D150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U150:V150"/>
    <mergeCell ref="W150:X150"/>
    <mergeCell ref="Q144:R144"/>
    <mergeCell ref="S144:T144"/>
    <mergeCell ref="U144:V144"/>
    <mergeCell ref="W144:X144"/>
    <mergeCell ref="Y144:Z144"/>
    <mergeCell ref="B144:D144"/>
    <mergeCell ref="E144:F144"/>
    <mergeCell ref="G144:H144"/>
    <mergeCell ref="I144:J144"/>
    <mergeCell ref="AE142:AF142"/>
    <mergeCell ref="AG142:AH142"/>
    <mergeCell ref="AI142:AJ142"/>
    <mergeCell ref="AK142:AL142"/>
    <mergeCell ref="AM142:AN142"/>
    <mergeCell ref="S141:T141"/>
    <mergeCell ref="U141:V141"/>
    <mergeCell ref="AY143:AZ143"/>
    <mergeCell ref="B142:D142"/>
    <mergeCell ref="E142:F142"/>
    <mergeCell ref="AW143:AX143"/>
    <mergeCell ref="AA143:AB143"/>
    <mergeCell ref="AC143:AD143"/>
    <mergeCell ref="AE143:AF143"/>
    <mergeCell ref="AG143:AH143"/>
    <mergeCell ref="AI143:AJ143"/>
    <mergeCell ref="AK143:AL143"/>
    <mergeCell ref="O143:P143"/>
    <mergeCell ref="Q143:R143"/>
    <mergeCell ref="S143:T143"/>
    <mergeCell ref="U143:V143"/>
    <mergeCell ref="W143:X143"/>
    <mergeCell ref="Y143:Z143"/>
    <mergeCell ref="AS140:AZ140"/>
    <mergeCell ref="E141:F141"/>
    <mergeCell ref="G141:H141"/>
    <mergeCell ref="I141:J141"/>
    <mergeCell ref="K141:L141"/>
    <mergeCell ref="M141:N141"/>
    <mergeCell ref="O141:P141"/>
    <mergeCell ref="Q141:R141"/>
    <mergeCell ref="E140:L140"/>
    <mergeCell ref="M140:T140"/>
    <mergeCell ref="B143:D143"/>
    <mergeCell ref="E143:F143"/>
    <mergeCell ref="G143:H143"/>
    <mergeCell ref="I143:J143"/>
    <mergeCell ref="K143:L143"/>
    <mergeCell ref="M143:N143"/>
    <mergeCell ref="Y142:Z142"/>
    <mergeCell ref="AA142:AB142"/>
    <mergeCell ref="AU141:AV141"/>
    <mergeCell ref="AW141:AX141"/>
    <mergeCell ref="AY141:AZ141"/>
    <mergeCell ref="AM141:AN141"/>
    <mergeCell ref="AO141:AP141"/>
    <mergeCell ref="AQ141:AR141"/>
    <mergeCell ref="AS141:AT141"/>
    <mergeCell ref="AO142:AP142"/>
    <mergeCell ref="AQ142:AR142"/>
    <mergeCell ref="AS142:AT142"/>
    <mergeCell ref="AU142:AV142"/>
    <mergeCell ref="AW142:AX142"/>
    <mergeCell ref="AY142:AZ142"/>
    <mergeCell ref="AC142:AD142"/>
    <mergeCell ref="AJ42:AM42"/>
    <mergeCell ref="AN42:AQ42"/>
    <mergeCell ref="AR42:AU42"/>
    <mergeCell ref="AV42:AZ42"/>
    <mergeCell ref="B135:AF135"/>
    <mergeCell ref="AG135:AI135"/>
    <mergeCell ref="AJ135:AM135"/>
    <mergeCell ref="AN135:AQ135"/>
    <mergeCell ref="AR135:AU135"/>
    <mergeCell ref="AV135:AZ135"/>
    <mergeCell ref="B39:K42"/>
    <mergeCell ref="L39:O42"/>
    <mergeCell ref="P39:V42"/>
    <mergeCell ref="W39:Y41"/>
    <mergeCell ref="Z39:AF41"/>
    <mergeCell ref="W42:AF42"/>
    <mergeCell ref="AG42:AI42"/>
    <mergeCell ref="AJ39:AM39"/>
    <mergeCell ref="AN39:AQ39"/>
    <mergeCell ref="AR39:AU39"/>
    <mergeCell ref="AV39:AZ39"/>
    <mergeCell ref="AG41:AI41"/>
    <mergeCell ref="AJ41:AM41"/>
    <mergeCell ref="AN41:AQ41"/>
    <mergeCell ref="AR41:AU41"/>
    <mergeCell ref="AV41:AZ41"/>
    <mergeCell ref="AG39:AI39"/>
    <mergeCell ref="AN82:AQ82"/>
    <mergeCell ref="AR82:AU82"/>
    <mergeCell ref="B125:K128"/>
    <mergeCell ref="L125:O128"/>
    <mergeCell ref="P125:V128"/>
    <mergeCell ref="AV30:AZ30"/>
    <mergeCell ref="B31:K34"/>
    <mergeCell ref="L31:O34"/>
    <mergeCell ref="P31:V34"/>
    <mergeCell ref="W31:Y33"/>
    <mergeCell ref="Z31:AF33"/>
    <mergeCell ref="W34:AF34"/>
    <mergeCell ref="AG34:AI34"/>
    <mergeCell ref="AJ34:AM34"/>
    <mergeCell ref="AN34:AQ34"/>
    <mergeCell ref="AR34:AU34"/>
    <mergeCell ref="AV34:AZ34"/>
    <mergeCell ref="AG31:AI31"/>
    <mergeCell ref="AJ31:AM31"/>
    <mergeCell ref="AN31:AQ31"/>
    <mergeCell ref="AR31:AU31"/>
    <mergeCell ref="AV31:AZ31"/>
    <mergeCell ref="AG33:AI33"/>
    <mergeCell ref="AJ33:AM33"/>
    <mergeCell ref="AN33:AQ33"/>
    <mergeCell ref="AR33:AU33"/>
    <mergeCell ref="AV33:AZ33"/>
    <mergeCell ref="B30:K30"/>
    <mergeCell ref="L30:O30"/>
    <mergeCell ref="P30:V30"/>
    <mergeCell ref="W30:Y30"/>
    <mergeCell ref="Z30:AF30"/>
    <mergeCell ref="AG30:AI30"/>
    <mergeCell ref="AJ30:AM30"/>
    <mergeCell ref="AN30:AQ30"/>
    <mergeCell ref="AR30:AU30"/>
    <mergeCell ref="B25:AZ25"/>
    <mergeCell ref="B27:K29"/>
    <mergeCell ref="L27:V27"/>
    <mergeCell ref="W27:Y29"/>
    <mergeCell ref="Z27:AF29"/>
    <mergeCell ref="AG27:AI29"/>
    <mergeCell ref="AJ27:AZ27"/>
    <mergeCell ref="L28:O29"/>
    <mergeCell ref="P28:V29"/>
    <mergeCell ref="AJ28:AM29"/>
    <mergeCell ref="AN28:AQ29"/>
    <mergeCell ref="AR28:AU29"/>
    <mergeCell ref="AV28:AZ29"/>
    <mergeCell ref="B21:Y21"/>
    <mergeCell ref="Z21:AB21"/>
    <mergeCell ref="AC21:AH21"/>
    <mergeCell ref="AI21:AN21"/>
    <mergeCell ref="AO21:AT21"/>
    <mergeCell ref="AU21:AZ21"/>
    <mergeCell ref="B22:AZ22"/>
    <mergeCell ref="C23:AZ23"/>
    <mergeCell ref="B24:BJ24"/>
    <mergeCell ref="B20:Y20"/>
    <mergeCell ref="Z20:AB20"/>
    <mergeCell ref="AC20:AH20"/>
    <mergeCell ref="AI20:AN20"/>
    <mergeCell ref="AO20:AT20"/>
    <mergeCell ref="AU20:AZ20"/>
    <mergeCell ref="B17:Y17"/>
    <mergeCell ref="Z17:AB17"/>
    <mergeCell ref="AC17:AH17"/>
    <mergeCell ref="AI17:AN17"/>
    <mergeCell ref="AO17:AT17"/>
    <mergeCell ref="AU17:AZ17"/>
    <mergeCell ref="B19:Y19"/>
    <mergeCell ref="Z19:AB19"/>
    <mergeCell ref="AC19:AH19"/>
    <mergeCell ref="AI19:AN19"/>
    <mergeCell ref="AO19:AT19"/>
    <mergeCell ref="AU19:AZ19"/>
    <mergeCell ref="B18:Y18"/>
    <mergeCell ref="Z18:AB18"/>
    <mergeCell ref="AC18:AH18"/>
    <mergeCell ref="AI18:AN18"/>
    <mergeCell ref="AO18:AT18"/>
    <mergeCell ref="AU18:AZ18"/>
    <mergeCell ref="A2:AZ2"/>
    <mergeCell ref="A4:K4"/>
    <mergeCell ref="L4:AZ4"/>
    <mergeCell ref="L5:AZ5"/>
    <mergeCell ref="L6:AZ6"/>
    <mergeCell ref="B14:Y14"/>
    <mergeCell ref="Z14:AB14"/>
    <mergeCell ref="AC14:AH14"/>
    <mergeCell ref="AI14:AN14"/>
    <mergeCell ref="AO14:AT14"/>
    <mergeCell ref="AU14:AZ14"/>
    <mergeCell ref="B9:AS9"/>
    <mergeCell ref="B11:Y13"/>
    <mergeCell ref="Z11:AB13"/>
    <mergeCell ref="AC11:AZ11"/>
    <mergeCell ref="AC12:AH13"/>
    <mergeCell ref="AI12:AN13"/>
    <mergeCell ref="AO12:AT13"/>
    <mergeCell ref="AU12:AZ13"/>
    <mergeCell ref="B15:Y15"/>
    <mergeCell ref="Z15:AB15"/>
    <mergeCell ref="AC15:AH15"/>
    <mergeCell ref="AI15:AN15"/>
    <mergeCell ref="AO15:AT15"/>
    <mergeCell ref="AU15:AZ15"/>
    <mergeCell ref="B16:Y16"/>
    <mergeCell ref="Z16:AB16"/>
    <mergeCell ref="AC16:AH16"/>
    <mergeCell ref="AI16:AN16"/>
    <mergeCell ref="AO16:AT16"/>
    <mergeCell ref="AU16:AZ16"/>
    <mergeCell ref="B79:K82"/>
    <mergeCell ref="L79:O82"/>
    <mergeCell ref="P79:V82"/>
    <mergeCell ref="W79:Y81"/>
    <mergeCell ref="Z79:AF81"/>
    <mergeCell ref="AG79:AI79"/>
    <mergeCell ref="AJ79:AM79"/>
    <mergeCell ref="AN79:AQ79"/>
    <mergeCell ref="AR79:AU79"/>
    <mergeCell ref="AV79:AZ79"/>
    <mergeCell ref="AG80:AI80"/>
    <mergeCell ref="AN80:AQ80"/>
    <mergeCell ref="AG81:AI81"/>
    <mergeCell ref="AJ81:AM81"/>
    <mergeCell ref="AN81:AQ81"/>
    <mergeCell ref="AR81:AU81"/>
    <mergeCell ref="AV81:AZ81"/>
    <mergeCell ref="W82:AF82"/>
    <mergeCell ref="AG82:AI82"/>
    <mergeCell ref="AJ82:AM82"/>
    <mergeCell ref="AV82:AZ82"/>
    <mergeCell ref="B87:K90"/>
    <mergeCell ref="L87:O90"/>
    <mergeCell ref="P87:V90"/>
    <mergeCell ref="W87:Y89"/>
    <mergeCell ref="Z87:AF89"/>
    <mergeCell ref="AG87:AI87"/>
    <mergeCell ref="AJ87:AM87"/>
    <mergeCell ref="AN87:AQ87"/>
    <mergeCell ref="AR87:AU87"/>
    <mergeCell ref="AV87:AZ87"/>
    <mergeCell ref="AG88:AI88"/>
    <mergeCell ref="AN88:AQ88"/>
    <mergeCell ref="AG89:AI89"/>
    <mergeCell ref="AJ89:AM89"/>
    <mergeCell ref="AN89:AQ89"/>
    <mergeCell ref="AR89:AU89"/>
    <mergeCell ref="AV89:AZ89"/>
    <mergeCell ref="W90:AF90"/>
    <mergeCell ref="AG90:AI90"/>
    <mergeCell ref="AJ90:AM90"/>
    <mergeCell ref="AN90:AQ90"/>
    <mergeCell ref="AR90:AU90"/>
    <mergeCell ref="AV90:AZ90"/>
    <mergeCell ref="B85:K86"/>
    <mergeCell ref="L85:O86"/>
    <mergeCell ref="P85:V86"/>
    <mergeCell ref="W85:Y85"/>
    <mergeCell ref="Z85:AF85"/>
    <mergeCell ref="AG85:AI85"/>
    <mergeCell ref="AJ85:AM85"/>
    <mergeCell ref="AN85:AQ85"/>
    <mergeCell ref="B91:K94"/>
    <mergeCell ref="L91:O94"/>
    <mergeCell ref="P91:V94"/>
    <mergeCell ref="W91:Y93"/>
    <mergeCell ref="Z91:AF93"/>
    <mergeCell ref="AG91:AI91"/>
    <mergeCell ref="AJ91:AM91"/>
    <mergeCell ref="AN91:AQ91"/>
    <mergeCell ref="AR91:AU91"/>
    <mergeCell ref="AV91:AZ91"/>
    <mergeCell ref="AG92:AI92"/>
    <mergeCell ref="AN92:AQ92"/>
    <mergeCell ref="AG93:AI93"/>
    <mergeCell ref="AJ93:AM93"/>
    <mergeCell ref="AN93:AQ93"/>
    <mergeCell ref="AR93:AU93"/>
    <mergeCell ref="AV93:AZ93"/>
    <mergeCell ref="W94:AF94"/>
    <mergeCell ref="AG94:AI94"/>
    <mergeCell ref="AJ94:AM94"/>
    <mergeCell ref="AN94:AQ94"/>
    <mergeCell ref="AR94:AU94"/>
    <mergeCell ref="AV94:AZ94"/>
    <mergeCell ref="B95:K98"/>
    <mergeCell ref="L95:O98"/>
    <mergeCell ref="P95:V98"/>
    <mergeCell ref="W95:Y97"/>
    <mergeCell ref="Z95:AF97"/>
    <mergeCell ref="AG95:AI95"/>
    <mergeCell ref="AJ95:AM95"/>
    <mergeCell ref="AN95:AQ95"/>
    <mergeCell ref="AR95:AU95"/>
    <mergeCell ref="AV95:AZ95"/>
    <mergeCell ref="AG96:AI96"/>
    <mergeCell ref="AN96:AQ96"/>
    <mergeCell ref="AG97:AI97"/>
    <mergeCell ref="AJ97:AM97"/>
    <mergeCell ref="AN97:AQ97"/>
    <mergeCell ref="AR97:AU97"/>
    <mergeCell ref="AV97:AZ97"/>
    <mergeCell ref="W98:AF98"/>
    <mergeCell ref="AG98:AI98"/>
    <mergeCell ref="AJ98:AM98"/>
    <mergeCell ref="AN98:AQ98"/>
    <mergeCell ref="AR98:AU98"/>
    <mergeCell ref="AV98:AZ98"/>
    <mergeCell ref="B111:K114"/>
    <mergeCell ref="L111:O114"/>
    <mergeCell ref="P111:V114"/>
    <mergeCell ref="W111:Y113"/>
    <mergeCell ref="Z111:AF113"/>
    <mergeCell ref="AG111:AI111"/>
    <mergeCell ref="B101:K104"/>
    <mergeCell ref="L101:O104"/>
    <mergeCell ref="P101:V104"/>
    <mergeCell ref="W101:Y103"/>
    <mergeCell ref="Z101:AF103"/>
    <mergeCell ref="AG101:AI101"/>
    <mergeCell ref="AJ101:AM101"/>
    <mergeCell ref="AN101:AQ101"/>
    <mergeCell ref="AR101:AU101"/>
    <mergeCell ref="AV101:AZ101"/>
    <mergeCell ref="AG102:AI102"/>
    <mergeCell ref="AN102:AQ102"/>
    <mergeCell ref="W104:AF104"/>
    <mergeCell ref="AG104:AI104"/>
    <mergeCell ref="AJ104:AM104"/>
    <mergeCell ref="AN104:AQ104"/>
    <mergeCell ref="AR104:AU104"/>
    <mergeCell ref="AV104:AZ104"/>
    <mergeCell ref="AG103:AI103"/>
    <mergeCell ref="AJ103:AM103"/>
    <mergeCell ref="AN103:AQ103"/>
    <mergeCell ref="AR103:AU103"/>
    <mergeCell ref="AV103:AZ103"/>
    <mergeCell ref="B105:K108"/>
    <mergeCell ref="L105:O108"/>
    <mergeCell ref="P105:V108"/>
    <mergeCell ref="W105:Y107"/>
    <mergeCell ref="Z105:AF107"/>
    <mergeCell ref="AG105:AI105"/>
    <mergeCell ref="AJ105:AM105"/>
    <mergeCell ref="AN105:AQ105"/>
    <mergeCell ref="AR105:AU105"/>
    <mergeCell ref="AV105:AZ105"/>
    <mergeCell ref="AG106:AI106"/>
    <mergeCell ref="AN106:AQ106"/>
    <mergeCell ref="AG107:AI107"/>
    <mergeCell ref="AJ107:AM107"/>
    <mergeCell ref="AN107:AQ107"/>
    <mergeCell ref="AR107:AU107"/>
    <mergeCell ref="AV107:AZ107"/>
    <mergeCell ref="W108:AF108"/>
    <mergeCell ref="AG108:AI108"/>
    <mergeCell ref="AJ108:AM108"/>
    <mergeCell ref="AN108:AQ108"/>
    <mergeCell ref="AR108:AU108"/>
    <mergeCell ref="AV108:AZ108"/>
    <mergeCell ref="AR113:AU113"/>
    <mergeCell ref="AJ240:AM241"/>
    <mergeCell ref="AN240:AQ241"/>
    <mergeCell ref="AR240:AU241"/>
    <mergeCell ref="AV240:AZ241"/>
    <mergeCell ref="L238:Q239"/>
    <mergeCell ref="R238:W239"/>
    <mergeCell ref="X238:AC239"/>
    <mergeCell ref="AD238:AG239"/>
    <mergeCell ref="AH238:AI239"/>
    <mergeCell ref="AJ238:AM239"/>
    <mergeCell ref="AN238:AQ239"/>
    <mergeCell ref="AR238:AU239"/>
    <mergeCell ref="AV238:AZ239"/>
    <mergeCell ref="AR118:AU118"/>
    <mergeCell ref="AV113:AZ113"/>
    <mergeCell ref="W114:AF114"/>
    <mergeCell ref="AG114:AI114"/>
    <mergeCell ref="AJ114:AM114"/>
    <mergeCell ref="AN114:AQ114"/>
    <mergeCell ref="AR114:AU114"/>
    <mergeCell ref="AV114:AZ114"/>
    <mergeCell ref="U140:AB140"/>
    <mergeCell ref="AC140:AJ140"/>
    <mergeCell ref="AK140:AR140"/>
    <mergeCell ref="K144:L144"/>
    <mergeCell ref="M144:N144"/>
    <mergeCell ref="AM143:AN143"/>
    <mergeCell ref="AO143:AP143"/>
    <mergeCell ref="AQ143:AR143"/>
    <mergeCell ref="AS143:AT143"/>
    <mergeCell ref="AU143:AV143"/>
    <mergeCell ref="AV246:AZ247"/>
    <mergeCell ref="G244:K245"/>
    <mergeCell ref="L244:Q245"/>
    <mergeCell ref="R244:W245"/>
    <mergeCell ref="X244:AC245"/>
    <mergeCell ref="AD244:AG245"/>
    <mergeCell ref="AH244:AI245"/>
    <mergeCell ref="AJ244:AM245"/>
    <mergeCell ref="AN244:AQ245"/>
    <mergeCell ref="AR244:AU245"/>
    <mergeCell ref="AV244:AZ245"/>
    <mergeCell ref="G248:K249"/>
    <mergeCell ref="L248:Q249"/>
    <mergeCell ref="R248:W249"/>
    <mergeCell ref="X248:AC249"/>
    <mergeCell ref="AD248:AG249"/>
    <mergeCell ref="AH248:AI249"/>
    <mergeCell ref="AJ248:AM249"/>
    <mergeCell ref="AN248:AQ249"/>
    <mergeCell ref="AR248:AU249"/>
    <mergeCell ref="AV248:AZ249"/>
    <mergeCell ref="AN250:AQ251"/>
    <mergeCell ref="AR250:AU251"/>
    <mergeCell ref="AV250:AZ251"/>
    <mergeCell ref="G252:K253"/>
    <mergeCell ref="L252:Q253"/>
    <mergeCell ref="R252:W253"/>
    <mergeCell ref="X252:AC253"/>
    <mergeCell ref="AD252:AG253"/>
    <mergeCell ref="AH252:AI253"/>
    <mergeCell ref="AJ252:AM253"/>
    <mergeCell ref="AN252:AQ253"/>
    <mergeCell ref="AR252:AU253"/>
    <mergeCell ref="AV252:AZ253"/>
    <mergeCell ref="G250:K251"/>
    <mergeCell ref="L250:Q251"/>
    <mergeCell ref="R250:W251"/>
    <mergeCell ref="AV254:AZ255"/>
    <mergeCell ref="G256:K257"/>
    <mergeCell ref="L256:Q257"/>
    <mergeCell ref="R256:W257"/>
    <mergeCell ref="X256:AC257"/>
    <mergeCell ref="AD256:AG257"/>
    <mergeCell ref="AH256:AI257"/>
    <mergeCell ref="AJ256:AM257"/>
    <mergeCell ref="AN256:AQ257"/>
    <mergeCell ref="AR256:AU257"/>
    <mergeCell ref="AV256:AZ257"/>
    <mergeCell ref="J286:Y286"/>
    <mergeCell ref="AB286:AN286"/>
    <mergeCell ref="AR260:AU261"/>
    <mergeCell ref="AV260:AZ261"/>
    <mergeCell ref="AV266:AZ267"/>
    <mergeCell ref="G264:K265"/>
    <mergeCell ref="L264:Q265"/>
    <mergeCell ref="R264:W265"/>
    <mergeCell ref="X264:AC265"/>
    <mergeCell ref="AV264:AZ265"/>
    <mergeCell ref="AR268:AU269"/>
    <mergeCell ref="AV268:AZ269"/>
    <mergeCell ref="X262:AC263"/>
    <mergeCell ref="AD262:AG263"/>
    <mergeCell ref="AH262:AI263"/>
    <mergeCell ref="L260:Q261"/>
    <mergeCell ref="R260:W261"/>
    <mergeCell ref="X260:AC261"/>
    <mergeCell ref="AD260:AG261"/>
    <mergeCell ref="AQ286:AZ286"/>
    <mergeCell ref="AV274:AZ274"/>
    <mergeCell ref="AQ285:AZ285"/>
    <mergeCell ref="B268:F269"/>
    <mergeCell ref="G268:K269"/>
    <mergeCell ref="G266:K267"/>
    <mergeCell ref="L266:Q267"/>
    <mergeCell ref="X268:AC269"/>
    <mergeCell ref="AD268:AG269"/>
    <mergeCell ref="AH268:AI269"/>
    <mergeCell ref="AJ268:AM269"/>
    <mergeCell ref="AN268:AQ269"/>
    <mergeCell ref="B262:F263"/>
    <mergeCell ref="B260:F261"/>
    <mergeCell ref="G260:K261"/>
    <mergeCell ref="AR117:AU117"/>
    <mergeCell ref="W118:AF118"/>
    <mergeCell ref="AG118:AI118"/>
    <mergeCell ref="AJ118:AM118"/>
    <mergeCell ref="AN118:AQ118"/>
    <mergeCell ref="AJ258:AM259"/>
    <mergeCell ref="AN258:AQ259"/>
    <mergeCell ref="AR258:AU259"/>
    <mergeCell ref="X250:AC251"/>
    <mergeCell ref="AD250:AG251"/>
    <mergeCell ref="AR121:AU121"/>
    <mergeCell ref="W122:AF122"/>
    <mergeCell ref="AG122:AI122"/>
    <mergeCell ref="AJ122:AM122"/>
    <mergeCell ref="AN122:AQ122"/>
    <mergeCell ref="AH254:AI255"/>
    <mergeCell ref="AJ254:AM255"/>
    <mergeCell ref="AN254:AQ255"/>
    <mergeCell ref="AR254:AU255"/>
    <mergeCell ref="AH260:AI261"/>
    <mergeCell ref="B272:F272"/>
    <mergeCell ref="B273:F273"/>
    <mergeCell ref="B274:F274"/>
    <mergeCell ref="B275:F275"/>
    <mergeCell ref="R272:W272"/>
    <mergeCell ref="L272:Q272"/>
    <mergeCell ref="X272:AC272"/>
    <mergeCell ref="AD272:AG272"/>
    <mergeCell ref="AH272:AI272"/>
    <mergeCell ref="AH273:AI273"/>
    <mergeCell ref="B279:AZ279"/>
    <mergeCell ref="B280:AZ280"/>
    <mergeCell ref="R273:W273"/>
    <mergeCell ref="X273:AC273"/>
    <mergeCell ref="AD273:AG273"/>
    <mergeCell ref="AV273:AZ273"/>
    <mergeCell ref="L274:Q274"/>
    <mergeCell ref="AH276:AI277"/>
    <mergeCell ref="AJ276:AM277"/>
    <mergeCell ref="AN276:AQ277"/>
    <mergeCell ref="AR276:AU277"/>
    <mergeCell ref="AJ274:AM274"/>
    <mergeCell ref="AN274:AQ274"/>
    <mergeCell ref="AN275:AQ275"/>
    <mergeCell ref="AR275:AU275"/>
    <mergeCell ref="AV275:AZ275"/>
    <mergeCell ref="AJ272:AM272"/>
    <mergeCell ref="AN272:AQ272"/>
    <mergeCell ref="D288:E288"/>
    <mergeCell ref="H288:M288"/>
    <mergeCell ref="Q288:R288"/>
    <mergeCell ref="D289:E289"/>
    <mergeCell ref="H289:M289"/>
    <mergeCell ref="Q289:R289"/>
    <mergeCell ref="AB282:AH282"/>
    <mergeCell ref="AB283:AH283"/>
    <mergeCell ref="AK282:AZ282"/>
    <mergeCell ref="C282:H282"/>
    <mergeCell ref="J282:Y282"/>
    <mergeCell ref="C283:H283"/>
    <mergeCell ref="J283:Y283"/>
    <mergeCell ref="B270:F271"/>
    <mergeCell ref="G270:K271"/>
    <mergeCell ref="L270:Q271"/>
    <mergeCell ref="R270:W271"/>
    <mergeCell ref="X270:AC271"/>
    <mergeCell ref="AD270:AG271"/>
    <mergeCell ref="AH270:AI271"/>
    <mergeCell ref="AJ270:AM271"/>
    <mergeCell ref="AN270:AQ271"/>
    <mergeCell ref="AR270:AU271"/>
    <mergeCell ref="AV270:AZ271"/>
    <mergeCell ref="AK283:AZ283"/>
    <mergeCell ref="AJ273:AM273"/>
    <mergeCell ref="AN273:AQ273"/>
    <mergeCell ref="AR273:AU273"/>
    <mergeCell ref="AV276:AZ277"/>
    <mergeCell ref="C285:H285"/>
    <mergeCell ref="J285:Y285"/>
    <mergeCell ref="AB285:AN285"/>
    <mergeCell ref="B99:K100"/>
    <mergeCell ref="L99:O100"/>
    <mergeCell ref="P99:V100"/>
    <mergeCell ref="W99:Y99"/>
    <mergeCell ref="Z99:AF99"/>
    <mergeCell ref="AG99:AI99"/>
    <mergeCell ref="AJ99:AM99"/>
    <mergeCell ref="AN99:AQ99"/>
    <mergeCell ref="AR99:AU99"/>
    <mergeCell ref="P119:V122"/>
    <mergeCell ref="W119:Y121"/>
    <mergeCell ref="Z119:AF121"/>
    <mergeCell ref="AG119:AI119"/>
    <mergeCell ref="AJ119:AM119"/>
    <mergeCell ref="AN119:AQ119"/>
    <mergeCell ref="AR119:AU119"/>
    <mergeCell ref="AG120:AI120"/>
    <mergeCell ref="AN120:AQ120"/>
    <mergeCell ref="AG121:AI121"/>
    <mergeCell ref="AJ121:AM121"/>
    <mergeCell ref="AN121:AQ121"/>
    <mergeCell ref="B115:K118"/>
    <mergeCell ref="L115:O118"/>
    <mergeCell ref="P115:V118"/>
    <mergeCell ref="W115:Y117"/>
    <mergeCell ref="Z115:AF117"/>
    <mergeCell ref="AG115:AI115"/>
    <mergeCell ref="AJ115:AM115"/>
    <mergeCell ref="AN115:AQ115"/>
    <mergeCell ref="AR115:AU115"/>
    <mergeCell ref="AG116:AI116"/>
    <mergeCell ref="AN116:AQ116"/>
    <mergeCell ref="B119:K122"/>
    <mergeCell ref="L119:O122"/>
    <mergeCell ref="G142:H142"/>
    <mergeCell ref="I142:J142"/>
    <mergeCell ref="K142:L142"/>
    <mergeCell ref="M142:N142"/>
    <mergeCell ref="O142:P142"/>
    <mergeCell ref="AI141:AJ141"/>
    <mergeCell ref="AK141:AL141"/>
    <mergeCell ref="W141:X141"/>
    <mergeCell ref="Y141:Z141"/>
    <mergeCell ref="AA141:AB141"/>
    <mergeCell ref="AC141:AD141"/>
    <mergeCell ref="AE141:AF141"/>
    <mergeCell ref="AG141:AH141"/>
    <mergeCell ref="B137:D141"/>
    <mergeCell ref="AH258:AI259"/>
    <mergeCell ref="AH250:AI251"/>
    <mergeCell ref="AJ250:AM251"/>
    <mergeCell ref="G254:K255"/>
    <mergeCell ref="L254:Q255"/>
    <mergeCell ref="R254:W255"/>
    <mergeCell ref="X254:AC255"/>
    <mergeCell ref="AD254:AG255"/>
    <mergeCell ref="E137:AZ137"/>
    <mergeCell ref="E138:AZ138"/>
    <mergeCell ref="E139:AB139"/>
    <mergeCell ref="AC139:AZ139"/>
    <mergeCell ref="Q142:R142"/>
    <mergeCell ref="S142:T142"/>
    <mergeCell ref="U142:V142"/>
    <mergeCell ref="W142:X142"/>
    <mergeCell ref="AN266:AQ267"/>
    <mergeCell ref="AR266:AU267"/>
    <mergeCell ref="X258:AC259"/>
    <mergeCell ref="AD258:AG259"/>
    <mergeCell ref="AR272:AU272"/>
    <mergeCell ref="AV272:AZ272"/>
    <mergeCell ref="L273:Q273"/>
    <mergeCell ref="AD264:AG265"/>
    <mergeCell ref="AH264:AI265"/>
    <mergeCell ref="AJ264:AM265"/>
    <mergeCell ref="AN264:AQ265"/>
    <mergeCell ref="AR264:AU265"/>
    <mergeCell ref="R274:W274"/>
    <mergeCell ref="X274:AC274"/>
    <mergeCell ref="AD274:AG274"/>
    <mergeCell ref="AH274:AI274"/>
    <mergeCell ref="AR274:AU274"/>
    <mergeCell ref="L268:Q269"/>
    <mergeCell ref="R268:W269"/>
    <mergeCell ref="AJ262:AM263"/>
    <mergeCell ref="AN262:AQ263"/>
    <mergeCell ref="AR262:AU263"/>
    <mergeCell ref="AV262:AZ263"/>
    <mergeCell ref="AV258:AZ259"/>
    <mergeCell ref="AJ260:AM261"/>
    <mergeCell ref="AN260:AQ261"/>
    <mergeCell ref="W100:AF100"/>
    <mergeCell ref="AG100:AI100"/>
    <mergeCell ref="AJ100:AM100"/>
    <mergeCell ref="AN100:AQ100"/>
    <mergeCell ref="L275:Q275"/>
    <mergeCell ref="R275:W275"/>
    <mergeCell ref="X275:AC275"/>
    <mergeCell ref="AD275:AG275"/>
    <mergeCell ref="AH275:AI275"/>
    <mergeCell ref="AJ275:AM275"/>
    <mergeCell ref="B258:F259"/>
    <mergeCell ref="G258:K259"/>
    <mergeCell ref="L258:Q259"/>
    <mergeCell ref="R258:W259"/>
    <mergeCell ref="B254:F255"/>
    <mergeCell ref="B215:D215"/>
    <mergeCell ref="B216:D216"/>
    <mergeCell ref="B228:AZ228"/>
    <mergeCell ref="E215:H215"/>
    <mergeCell ref="I215:L215"/>
    <mergeCell ref="AR111:AU111"/>
    <mergeCell ref="AV111:AZ111"/>
    <mergeCell ref="AG112:AI112"/>
    <mergeCell ref="AN112:AQ112"/>
    <mergeCell ref="AG113:AI113"/>
    <mergeCell ref="AJ113:AM113"/>
    <mergeCell ref="AN113:AQ113"/>
    <mergeCell ref="R266:W267"/>
    <mergeCell ref="X266:AC267"/>
    <mergeCell ref="AD266:AG267"/>
    <mergeCell ref="AH266:AI267"/>
    <mergeCell ref="AJ266:AM267"/>
    <mergeCell ref="E219:H219"/>
    <mergeCell ref="B220:D220"/>
    <mergeCell ref="E220:H220"/>
    <mergeCell ref="E216:H216"/>
    <mergeCell ref="AR122:AU122"/>
    <mergeCell ref="AG117:AI117"/>
    <mergeCell ref="AJ117:AM117"/>
    <mergeCell ref="AN117:AQ117"/>
    <mergeCell ref="BW28:EC28"/>
    <mergeCell ref="B165:D165"/>
    <mergeCell ref="E165:F165"/>
    <mergeCell ref="G165:H165"/>
    <mergeCell ref="I165:J165"/>
    <mergeCell ref="K165:L165"/>
    <mergeCell ref="M165:N165"/>
    <mergeCell ref="O165:P165"/>
    <mergeCell ref="Q165:R165"/>
    <mergeCell ref="S165:T165"/>
    <mergeCell ref="U165:V165"/>
    <mergeCell ref="W165:X165"/>
    <mergeCell ref="Y165:Z165"/>
    <mergeCell ref="AA165:AB165"/>
    <mergeCell ref="AC165:AD165"/>
    <mergeCell ref="AE165:AF165"/>
    <mergeCell ref="AG165:AH165"/>
    <mergeCell ref="AI165:AJ165"/>
    <mergeCell ref="AK165:AL165"/>
    <mergeCell ref="AM165:AN165"/>
    <mergeCell ref="AO165:AP165"/>
    <mergeCell ref="AQ165:AR165"/>
    <mergeCell ref="AS165:AT165"/>
    <mergeCell ref="AV99:AZ99"/>
    <mergeCell ref="G262:K263"/>
    <mergeCell ref="L262:Q263"/>
    <mergeCell ref="R262:W263"/>
    <mergeCell ref="B266:F267"/>
    <mergeCell ref="AR100:AU100"/>
    <mergeCell ref="AV100:AZ100"/>
    <mergeCell ref="AJ111:AM111"/>
    <mergeCell ref="AN111:AQ111"/>
    <mergeCell ref="G272:K273"/>
    <mergeCell ref="G274:K275"/>
    <mergeCell ref="B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Z166"/>
    <mergeCell ref="AA166:AB166"/>
    <mergeCell ref="AC166:AD166"/>
    <mergeCell ref="AE166:AF166"/>
    <mergeCell ref="I216:L216"/>
    <mergeCell ref="B217:D217"/>
    <mergeCell ref="E217:H217"/>
    <mergeCell ref="I217:L217"/>
    <mergeCell ref="B218:D218"/>
    <mergeCell ref="E218:H218"/>
    <mergeCell ref="B219:D219"/>
  </mergeCells>
  <pageMargins left="0.39370078740157483" right="0.19685039370078741" top="0.19685039370078741" bottom="0.19685039370078741" header="0.31496062992125984" footer="0"/>
  <pageSetup paperSize="8" scale="56" fitToHeight="0" orientation="portrait" r:id="rId1"/>
  <rowBreaks count="5" manualBreakCount="5">
    <brk id="23" max="52" man="1"/>
    <brk id="136" max="52" man="1"/>
    <brk id="194" max="52" man="1"/>
    <brk id="229" max="52" man="1"/>
    <brk id="249" max="52" man="1"/>
  </rowBreaks>
  <colBreaks count="1" manualBreakCount="1">
    <brk id="5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ФОТ 111</vt:lpstr>
      <vt:lpstr>ФОТ (119)</vt:lpstr>
      <vt:lpstr>Зем. и имущ. налоги (851)</vt:lpstr>
      <vt:lpstr>Закупки (241,242,243,244)</vt:lpstr>
      <vt:lpstr>Лист1</vt:lpstr>
      <vt:lpstr>'Закупки (241,242,243,244)'!Область_печати</vt:lpstr>
      <vt:lpstr>'Зем. и имущ. налоги (851)'!Область_печати</vt:lpstr>
      <vt:lpstr>'ФОТ (119)'!Область_печати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 ВИКТОР ПЕТРОВИЧ</dc:creator>
  <cp:lastModifiedBy>user</cp:lastModifiedBy>
  <cp:lastPrinted>2023-02-13T10:32:32Z</cp:lastPrinted>
  <dcterms:created xsi:type="dcterms:W3CDTF">2018-07-16T08:20:16Z</dcterms:created>
  <dcterms:modified xsi:type="dcterms:W3CDTF">2024-02-06T10:40:36Z</dcterms:modified>
</cp:coreProperties>
</file>